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web\osakajudo\"/>
    </mc:Choice>
  </mc:AlternateContent>
  <xr:revisionPtr revIDLastSave="0" documentId="13_ncr:1_{4011E14E-0771-484D-B0AF-9D369DF87FA9}" xr6:coauthVersionLast="41" xr6:coauthVersionMax="41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リスト" sheetId="5" state="hidden" r:id="rId1"/>
    <sheet name="申込手順" sheetId="4" r:id="rId2"/>
    <sheet name="入力シート" sheetId="1" r:id="rId3"/>
    <sheet name="一覧" sheetId="2" r:id="rId4"/>
    <sheet name="領収書" sheetId="3" r:id="rId5"/>
  </sheets>
  <definedNames>
    <definedName name="学校">リスト!$K$2:$L$253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2" i="2"/>
  <c r="M8" i="1"/>
  <c r="M9" i="1" l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K2" i="2"/>
  <c r="E8" i="3"/>
  <c r="E9" i="3"/>
  <c r="W9" i="1" l="1"/>
  <c r="X9" i="1"/>
  <c r="Z9" i="1"/>
  <c r="W10" i="1"/>
  <c r="X10" i="1"/>
  <c r="Z10" i="1"/>
  <c r="W11" i="1"/>
  <c r="X11" i="1"/>
  <c r="Z11" i="1"/>
  <c r="W12" i="1"/>
  <c r="X12" i="1"/>
  <c r="Z12" i="1"/>
  <c r="W13" i="1"/>
  <c r="X13" i="1"/>
  <c r="Z13" i="1"/>
  <c r="W14" i="1"/>
  <c r="X14" i="1"/>
  <c r="Z14" i="1"/>
  <c r="W15" i="1"/>
  <c r="X15" i="1"/>
  <c r="Z15" i="1"/>
  <c r="W16" i="1"/>
  <c r="X16" i="1"/>
  <c r="Z16" i="1"/>
  <c r="W17" i="1"/>
  <c r="X17" i="1"/>
  <c r="W18" i="1"/>
  <c r="X18" i="1"/>
  <c r="Z18" i="1"/>
  <c r="W19" i="1"/>
  <c r="X19" i="1"/>
  <c r="Z19" i="1"/>
  <c r="W20" i="1"/>
  <c r="Y20" i="1" s="1"/>
  <c r="X20" i="1"/>
  <c r="Z20" i="1"/>
  <c r="W21" i="1"/>
  <c r="Y21" i="1" s="1"/>
  <c r="X21" i="1"/>
  <c r="Z21" i="1"/>
  <c r="W22" i="1"/>
  <c r="X22" i="1"/>
  <c r="Z22" i="1"/>
  <c r="W23" i="1"/>
  <c r="X23" i="1"/>
  <c r="Z23" i="1"/>
  <c r="W24" i="1"/>
  <c r="Y24" i="1" s="1"/>
  <c r="X24" i="1"/>
  <c r="Z24" i="1"/>
  <c r="W25" i="1"/>
  <c r="Y25" i="1" s="1"/>
  <c r="X25" i="1"/>
  <c r="Z25" i="1"/>
  <c r="W26" i="1"/>
  <c r="X26" i="1"/>
  <c r="Z26" i="1"/>
  <c r="W27" i="1"/>
  <c r="X27" i="1"/>
  <c r="Z27" i="1"/>
  <c r="W28" i="1"/>
  <c r="Y28" i="1" s="1"/>
  <c r="X28" i="1"/>
  <c r="Z28" i="1"/>
  <c r="W29" i="1"/>
  <c r="Y29" i="1" s="1"/>
  <c r="X29" i="1"/>
  <c r="Z29" i="1"/>
  <c r="W30" i="1"/>
  <c r="X30" i="1"/>
  <c r="Z30" i="1"/>
  <c r="W31" i="1"/>
  <c r="X31" i="1"/>
  <c r="Z31" i="1"/>
  <c r="W32" i="1"/>
  <c r="Y32" i="1" s="1"/>
  <c r="X32" i="1"/>
  <c r="Z32" i="1"/>
  <c r="W33" i="1"/>
  <c r="Y33" i="1" s="1"/>
  <c r="X33" i="1"/>
  <c r="Z33" i="1"/>
  <c r="W34" i="1"/>
  <c r="X34" i="1"/>
  <c r="Z34" i="1"/>
  <c r="W35" i="1"/>
  <c r="X35" i="1"/>
  <c r="Z35" i="1"/>
  <c r="W36" i="1"/>
  <c r="Y36" i="1" s="1"/>
  <c r="X36" i="1"/>
  <c r="Z36" i="1"/>
  <c r="W37" i="1"/>
  <c r="Y37" i="1" s="1"/>
  <c r="X37" i="1"/>
  <c r="Z37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Y34" i="1" l="1"/>
  <c r="Y30" i="1"/>
  <c r="Y26" i="1"/>
  <c r="Y22" i="1"/>
  <c r="Y18" i="1"/>
  <c r="Y15" i="1"/>
  <c r="Y11" i="1"/>
  <c r="Y35" i="1"/>
  <c r="Y31" i="1"/>
  <c r="Y27" i="1"/>
  <c r="Y23" i="1"/>
  <c r="Y19" i="1"/>
  <c r="Y16" i="1"/>
  <c r="Y9" i="1"/>
  <c r="Y14" i="1"/>
  <c r="Y10" i="1"/>
  <c r="Y12" i="1"/>
  <c r="Y17" i="1"/>
  <c r="Z17" i="1" s="1"/>
  <c r="Y13" i="1"/>
  <c r="B30" i="2"/>
  <c r="E30" i="2"/>
  <c r="F30" i="2"/>
  <c r="G30" i="2"/>
  <c r="J30" i="2" s="1"/>
  <c r="H30" i="2"/>
  <c r="I30" i="2"/>
  <c r="B31" i="2"/>
  <c r="E31" i="2"/>
  <c r="F31" i="2"/>
  <c r="G31" i="2"/>
  <c r="J31" i="2" s="1"/>
  <c r="H31" i="2"/>
  <c r="I31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3" i="2"/>
  <c r="E3" i="2"/>
  <c r="F3" i="2"/>
  <c r="G3" i="2"/>
  <c r="J3" i="2" s="1"/>
  <c r="H3" i="2"/>
  <c r="I3" i="2"/>
  <c r="B4" i="2"/>
  <c r="E4" i="2"/>
  <c r="F4" i="2"/>
  <c r="G4" i="2"/>
  <c r="J4" i="2" s="1"/>
  <c r="H4" i="2"/>
  <c r="I4" i="2"/>
  <c r="B5" i="2"/>
  <c r="E5" i="2"/>
  <c r="F5" i="2"/>
  <c r="G5" i="2"/>
  <c r="J5" i="2" s="1"/>
  <c r="H5" i="2"/>
  <c r="I5" i="2"/>
  <c r="B6" i="2"/>
  <c r="E6" i="2"/>
  <c r="F6" i="2"/>
  <c r="G6" i="2"/>
  <c r="J6" i="2" s="1"/>
  <c r="H6" i="2"/>
  <c r="I6" i="2"/>
  <c r="B7" i="2"/>
  <c r="E7" i="2"/>
  <c r="F7" i="2"/>
  <c r="G7" i="2"/>
  <c r="J7" i="2" s="1"/>
  <c r="H7" i="2"/>
  <c r="I7" i="2"/>
  <c r="B8" i="2"/>
  <c r="E8" i="2"/>
  <c r="F8" i="2"/>
  <c r="G8" i="2"/>
  <c r="J8" i="2" s="1"/>
  <c r="H8" i="2"/>
  <c r="I8" i="2"/>
  <c r="B9" i="2"/>
  <c r="E9" i="2"/>
  <c r="F9" i="2"/>
  <c r="G9" i="2"/>
  <c r="J9" i="2" s="1"/>
  <c r="H9" i="2"/>
  <c r="I9" i="2"/>
  <c r="B10" i="2"/>
  <c r="E10" i="2"/>
  <c r="F10" i="2"/>
  <c r="G10" i="2"/>
  <c r="J10" i="2" s="1"/>
  <c r="H10" i="2"/>
  <c r="I10" i="2"/>
  <c r="B11" i="2"/>
  <c r="E11" i="2"/>
  <c r="F11" i="2"/>
  <c r="G11" i="2"/>
  <c r="J11" i="2" s="1"/>
  <c r="H11" i="2"/>
  <c r="I11" i="2"/>
  <c r="B12" i="2"/>
  <c r="E12" i="2"/>
  <c r="F12" i="2"/>
  <c r="G12" i="2"/>
  <c r="J12" i="2" s="1"/>
  <c r="H12" i="2"/>
  <c r="I12" i="2"/>
  <c r="B13" i="2"/>
  <c r="E13" i="2"/>
  <c r="F13" i="2"/>
  <c r="G13" i="2"/>
  <c r="J13" i="2" s="1"/>
  <c r="H13" i="2"/>
  <c r="I13" i="2"/>
  <c r="B14" i="2"/>
  <c r="E14" i="2"/>
  <c r="F14" i="2"/>
  <c r="G14" i="2"/>
  <c r="J14" i="2" s="1"/>
  <c r="H14" i="2"/>
  <c r="I14" i="2"/>
  <c r="B15" i="2"/>
  <c r="E15" i="2"/>
  <c r="F15" i="2"/>
  <c r="G15" i="2"/>
  <c r="J15" i="2" s="1"/>
  <c r="H15" i="2"/>
  <c r="I15" i="2"/>
  <c r="B16" i="2"/>
  <c r="E16" i="2"/>
  <c r="F16" i="2"/>
  <c r="G16" i="2"/>
  <c r="J16" i="2" s="1"/>
  <c r="H16" i="2"/>
  <c r="I16" i="2"/>
  <c r="B17" i="2"/>
  <c r="E17" i="2"/>
  <c r="F17" i="2"/>
  <c r="G17" i="2"/>
  <c r="J17" i="2" s="1"/>
  <c r="H17" i="2"/>
  <c r="I17" i="2"/>
  <c r="B18" i="2"/>
  <c r="E18" i="2"/>
  <c r="F18" i="2"/>
  <c r="G18" i="2"/>
  <c r="J18" i="2" s="1"/>
  <c r="H18" i="2"/>
  <c r="I18" i="2"/>
  <c r="B19" i="2"/>
  <c r="E19" i="2"/>
  <c r="F19" i="2"/>
  <c r="G19" i="2"/>
  <c r="J19" i="2" s="1"/>
  <c r="H19" i="2"/>
  <c r="I19" i="2"/>
  <c r="B20" i="2"/>
  <c r="E20" i="2"/>
  <c r="F20" i="2"/>
  <c r="G20" i="2"/>
  <c r="J20" i="2" s="1"/>
  <c r="H20" i="2"/>
  <c r="I20" i="2"/>
  <c r="B21" i="2"/>
  <c r="E21" i="2"/>
  <c r="F21" i="2"/>
  <c r="G21" i="2"/>
  <c r="J21" i="2" s="1"/>
  <c r="H21" i="2"/>
  <c r="I21" i="2"/>
  <c r="B22" i="2"/>
  <c r="E22" i="2"/>
  <c r="F22" i="2"/>
  <c r="G22" i="2"/>
  <c r="J22" i="2" s="1"/>
  <c r="H22" i="2"/>
  <c r="I22" i="2"/>
  <c r="B23" i="2"/>
  <c r="E23" i="2"/>
  <c r="F23" i="2"/>
  <c r="G23" i="2"/>
  <c r="J23" i="2" s="1"/>
  <c r="H23" i="2"/>
  <c r="I23" i="2"/>
  <c r="B24" i="2"/>
  <c r="E24" i="2"/>
  <c r="F24" i="2"/>
  <c r="G24" i="2"/>
  <c r="J24" i="2" s="1"/>
  <c r="H24" i="2"/>
  <c r="I24" i="2"/>
  <c r="B25" i="2"/>
  <c r="E25" i="2"/>
  <c r="F25" i="2"/>
  <c r="G25" i="2"/>
  <c r="J25" i="2" s="1"/>
  <c r="H25" i="2"/>
  <c r="I25" i="2"/>
  <c r="B26" i="2"/>
  <c r="E26" i="2"/>
  <c r="F26" i="2"/>
  <c r="G26" i="2"/>
  <c r="J26" i="2" s="1"/>
  <c r="H26" i="2"/>
  <c r="I26" i="2"/>
  <c r="B27" i="2"/>
  <c r="E27" i="2"/>
  <c r="F27" i="2"/>
  <c r="G27" i="2"/>
  <c r="J27" i="2" s="1"/>
  <c r="H27" i="2"/>
  <c r="I27" i="2"/>
  <c r="B28" i="2"/>
  <c r="E28" i="2"/>
  <c r="F28" i="2"/>
  <c r="G28" i="2"/>
  <c r="J28" i="2" s="1"/>
  <c r="H28" i="2"/>
  <c r="I28" i="2"/>
  <c r="B29" i="2"/>
  <c r="E29" i="2"/>
  <c r="F29" i="2"/>
  <c r="G29" i="2"/>
  <c r="J29" i="2" s="1"/>
  <c r="H29" i="2"/>
  <c r="I29" i="2"/>
  <c r="W8" i="1" l="1"/>
  <c r="G2" i="2"/>
  <c r="F2" i="2"/>
  <c r="I2" i="2" l="1"/>
  <c r="H2" i="2"/>
  <c r="E2" i="2"/>
  <c r="B2" i="2"/>
  <c r="X8" i="1" l="1"/>
  <c r="B4" i="3"/>
  <c r="P2" i="1"/>
  <c r="C6" i="3" l="1"/>
  <c r="Y8" i="1"/>
  <c r="Z8" i="1" s="1"/>
  <c r="J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</authors>
  <commentList>
    <comment ref="P6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弐段受験のみ記入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<sst xmlns="http://schemas.openxmlformats.org/spreadsheetml/2006/main" count="591" uniqueCount="527">
  <si>
    <t>夏季柔道形講習会および特別昇段試合申込書（学校一覧）</t>
  </si>
  <si>
    <t>学校番号</t>
    <phoneticPr fontId="5"/>
  </si>
  <si>
    <t>学　　校　　名</t>
    <phoneticPr fontId="5"/>
  </si>
  <si>
    <t>顧問名</t>
    <phoneticPr fontId="5"/>
  </si>
  <si>
    <t>連絡先</t>
    <phoneticPr fontId="5"/>
  </si>
  <si>
    <t>高等学校</t>
    <phoneticPr fontId="5"/>
  </si>
  <si>
    <t>No</t>
    <phoneticPr fontId="5"/>
  </si>
  <si>
    <t>選　　手　　名</t>
    <phoneticPr fontId="5"/>
  </si>
  <si>
    <t>性別</t>
    <phoneticPr fontId="5"/>
  </si>
  <si>
    <t>生年月日</t>
    <phoneticPr fontId="5"/>
  </si>
  <si>
    <t>現在の　　段位</t>
    <phoneticPr fontId="5"/>
  </si>
  <si>
    <t>形の修得</t>
    <phoneticPr fontId="5"/>
  </si>
  <si>
    <t>（西暦）年</t>
    <phoneticPr fontId="5"/>
  </si>
  <si>
    <t>月</t>
    <phoneticPr fontId="5"/>
  </si>
  <si>
    <t>日</t>
    <phoneticPr fontId="5"/>
  </si>
  <si>
    <t>現階級での　　公認点の合計</t>
    <phoneticPr fontId="5"/>
  </si>
  <si>
    <t>昇段年月日</t>
    <phoneticPr fontId="5"/>
  </si>
  <si>
    <t>現階級で昇段審査を受験した回数</t>
    <phoneticPr fontId="5"/>
  </si>
  <si>
    <t>氏　　　　　名</t>
    <phoneticPr fontId="5"/>
  </si>
  <si>
    <t>年</t>
    <phoneticPr fontId="5"/>
  </si>
  <si>
    <t>経過月数</t>
    <phoneticPr fontId="5"/>
  </si>
  <si>
    <t>必要得点</t>
    <phoneticPr fontId="5"/>
  </si>
  <si>
    <t>段位</t>
    <phoneticPr fontId="5"/>
  </si>
  <si>
    <t>持点</t>
    <phoneticPr fontId="5"/>
  </si>
  <si>
    <t>合　格必要点</t>
    <phoneticPr fontId="5"/>
  </si>
  <si>
    <t>氏名</t>
    <phoneticPr fontId="5"/>
  </si>
  <si>
    <t>学校名</t>
    <phoneticPr fontId="5"/>
  </si>
  <si>
    <t>性別</t>
    <phoneticPr fontId="5"/>
  </si>
  <si>
    <t>形</t>
    <phoneticPr fontId="5"/>
  </si>
  <si>
    <t>昇段</t>
    <phoneticPr fontId="5"/>
  </si>
  <si>
    <t>昇段年月日</t>
    <phoneticPr fontId="5"/>
  </si>
  <si>
    <t>備考</t>
    <phoneticPr fontId="5"/>
  </si>
  <si>
    <t>領　　収　　書</t>
    <phoneticPr fontId="5"/>
  </si>
  <si>
    <t>高等学校</t>
    <phoneticPr fontId="5"/>
  </si>
  <si>
    <t>様</t>
    <phoneticPr fontId="5"/>
  </si>
  <si>
    <t>但　　　　昇段試合受験者</t>
    <phoneticPr fontId="5"/>
  </si>
  <si>
    <t>名(@\2000）</t>
    <phoneticPr fontId="5"/>
  </si>
  <si>
    <t>形講習会受験者</t>
    <phoneticPr fontId="5"/>
  </si>
  <si>
    <t>上記、講習会・昇段試合参加費を領収いたしました。</t>
    <phoneticPr fontId="5"/>
  </si>
  <si>
    <t>大阪高体連柔道専門部</t>
    <phoneticPr fontId="5"/>
  </si>
  <si>
    <t>①</t>
    <phoneticPr fontId="5"/>
  </si>
  <si>
    <t>入力シートに必要事項を記入してください。</t>
    <rPh sb="0" eb="2">
      <t>ニュウリョク</t>
    </rPh>
    <rPh sb="6" eb="8">
      <t>ヒツヨウ</t>
    </rPh>
    <rPh sb="8" eb="10">
      <t>ジコウ</t>
    </rPh>
    <rPh sb="11" eb="13">
      <t>キニュウ</t>
    </rPh>
    <phoneticPr fontId="5"/>
  </si>
  <si>
    <t>②</t>
    <phoneticPr fontId="5"/>
  </si>
  <si>
    <t>入力済みのファイルを　ファイル＞名前を付けて保存＞で　</t>
    <rPh sb="0" eb="2">
      <t>ニュウリョク</t>
    </rPh>
    <rPh sb="2" eb="3">
      <t>ズ</t>
    </rPh>
    <rPh sb="16" eb="18">
      <t>ナマエ</t>
    </rPh>
    <rPh sb="19" eb="20">
      <t>ツ</t>
    </rPh>
    <rPh sb="22" eb="24">
      <t>ホゾン</t>
    </rPh>
    <phoneticPr fontId="5"/>
  </si>
  <si>
    <t>③</t>
    <phoneticPr fontId="5"/>
  </si>
  <si>
    <t>④</t>
    <phoneticPr fontId="5"/>
  </si>
  <si>
    <t>ID</t>
    <phoneticPr fontId="2"/>
  </si>
  <si>
    <t>有段者のみ</t>
    <rPh sb="0" eb="3">
      <t>ユウダンシャ</t>
    </rPh>
    <phoneticPr fontId="2"/>
  </si>
  <si>
    <t>段外者のみ</t>
    <rPh sb="0" eb="1">
      <t>ダン</t>
    </rPh>
    <rPh sb="1" eb="2">
      <t>ガイ</t>
    </rPh>
    <rPh sb="2" eb="3">
      <t>シャ</t>
    </rPh>
    <phoneticPr fontId="2"/>
  </si>
  <si>
    <t>講道館番号</t>
    <rPh sb="0" eb="3">
      <t>コウドウカン</t>
    </rPh>
    <rPh sb="3" eb="5">
      <t>バンゴウ</t>
    </rPh>
    <phoneticPr fontId="2"/>
  </si>
  <si>
    <t>体重</t>
    <rPh sb="0" eb="2">
      <t>タイジュウ</t>
    </rPh>
    <phoneticPr fontId="2"/>
  </si>
  <si>
    <t>形講習会
（有無）</t>
    <rPh sb="0" eb="1">
      <t>カタ</t>
    </rPh>
    <rPh sb="1" eb="4">
      <t>コウシュウカイ</t>
    </rPh>
    <rPh sb="6" eb="8">
      <t>ウム</t>
    </rPh>
    <phoneticPr fontId="2"/>
  </si>
  <si>
    <t>昇段審査
（有無）</t>
    <rPh sb="0" eb="2">
      <t>ショウダン</t>
    </rPh>
    <rPh sb="2" eb="4">
      <t>シンサ</t>
    </rPh>
    <rPh sb="6" eb="8">
      <t>ウム</t>
    </rPh>
    <phoneticPr fontId="2"/>
  </si>
  <si>
    <t>昇段審査受験者のみ記入</t>
    <phoneticPr fontId="5"/>
  </si>
  <si>
    <t>受験内訳</t>
    <rPh sb="0" eb="2">
      <t>ジュケン</t>
    </rPh>
    <rPh sb="2" eb="4">
      <t>ウチワケ</t>
    </rPh>
    <phoneticPr fontId="5"/>
  </si>
  <si>
    <t>旭</t>
  </si>
  <si>
    <t xml:space="preserve">　 旭　 </t>
  </si>
  <si>
    <t>大手前</t>
  </si>
  <si>
    <t>大 手 前</t>
  </si>
  <si>
    <t>勝山</t>
  </si>
  <si>
    <t>勝　　山</t>
  </si>
  <si>
    <t>門真なみはや</t>
  </si>
  <si>
    <t>門真なみ</t>
  </si>
  <si>
    <t>門真西</t>
  </si>
  <si>
    <t>門 真 西</t>
  </si>
  <si>
    <t>香里丘</t>
  </si>
  <si>
    <t>香 里 丘</t>
  </si>
  <si>
    <t>高津</t>
  </si>
  <si>
    <t>高　　津</t>
  </si>
  <si>
    <t>清水谷</t>
  </si>
  <si>
    <t>清 水 谷</t>
  </si>
  <si>
    <t>長尾</t>
  </si>
  <si>
    <t>長　　尾</t>
  </si>
  <si>
    <t>西寝屋川</t>
  </si>
  <si>
    <t>寝屋川</t>
  </si>
  <si>
    <t>寝 屋 川</t>
  </si>
  <si>
    <t>枚方</t>
  </si>
  <si>
    <t>枚　　方</t>
  </si>
  <si>
    <t>牧野</t>
  </si>
  <si>
    <t>牧　　野</t>
  </si>
  <si>
    <t>茨田</t>
  </si>
  <si>
    <t>茨　　田</t>
  </si>
  <si>
    <t>守口東</t>
  </si>
  <si>
    <t>守 口 東</t>
  </si>
  <si>
    <t>夕陽丘</t>
  </si>
  <si>
    <t>夕 陽 丘</t>
  </si>
  <si>
    <t>成城</t>
  </si>
  <si>
    <t>成　　城</t>
  </si>
  <si>
    <t>りんくう</t>
  </si>
  <si>
    <t>北摂つばさ</t>
  </si>
  <si>
    <t>北摂つば</t>
  </si>
  <si>
    <t>和泉総合</t>
  </si>
  <si>
    <t>桜　　塚</t>
  </si>
  <si>
    <t>春 日 丘</t>
  </si>
  <si>
    <t>長尾谷</t>
  </si>
  <si>
    <t>長 尾 谷</t>
  </si>
  <si>
    <t>天王寺学館</t>
  </si>
  <si>
    <t>天王寺学</t>
  </si>
  <si>
    <t>四條畷学</t>
  </si>
  <si>
    <t>YMCA学院</t>
  </si>
  <si>
    <t>ＹＭＣＡ</t>
  </si>
  <si>
    <t>リベルテ</t>
  </si>
  <si>
    <t>男</t>
  </si>
  <si>
    <t>無</t>
  </si>
  <si>
    <t>有</t>
  </si>
  <si>
    <t>女</t>
  </si>
  <si>
    <t>初</t>
  </si>
  <si>
    <t>外</t>
    <rPh sb="0" eb="1">
      <t>ソト</t>
    </rPh>
    <phoneticPr fontId="2"/>
  </si>
  <si>
    <t>今宮工科</t>
  </si>
  <si>
    <t>堺市立堺</t>
  </si>
  <si>
    <t>大阪商業大学堺</t>
  </si>
  <si>
    <t>みどり清朋</t>
  </si>
  <si>
    <t>布施</t>
  </si>
  <si>
    <t>枚岡樟風</t>
  </si>
  <si>
    <t>東住吉総合</t>
  </si>
  <si>
    <t>藤井寺工科</t>
  </si>
  <si>
    <t>大阪星光学院</t>
  </si>
  <si>
    <t>槻の木</t>
  </si>
  <si>
    <t>千里青雲</t>
  </si>
  <si>
    <t>淀商業</t>
  </si>
  <si>
    <t>科学技術学園</t>
  </si>
  <si>
    <t>建国</t>
  </si>
  <si>
    <t>中央</t>
  </si>
  <si>
    <t>向陽台</t>
  </si>
  <si>
    <t>八洲学園</t>
  </si>
  <si>
    <t>大阪信愛女学院</t>
  </si>
  <si>
    <t>学校</t>
    <rPh sb="0" eb="2">
      <t>ガッコウ</t>
    </rPh>
    <phoneticPr fontId="2"/>
  </si>
  <si>
    <t>ふりがな</t>
    <phoneticPr fontId="5"/>
  </si>
  <si>
    <t>※</t>
    <phoneticPr fontId="2"/>
  </si>
  <si>
    <t>部分は弐段受験者の記入欄です。</t>
    <rPh sb="0" eb="2">
      <t>ブブン</t>
    </rPh>
    <rPh sb="3" eb="5">
      <t>ニダン</t>
    </rPh>
    <rPh sb="5" eb="8">
      <t>ジュケンシャ</t>
    </rPh>
    <rPh sb="9" eb="11">
      <t>キニュウ</t>
    </rPh>
    <rPh sb="11" eb="12">
      <t>ラン</t>
    </rPh>
    <phoneticPr fontId="2"/>
  </si>
  <si>
    <t>部分は初段受験者の記入欄です。</t>
    <rPh sb="0" eb="2">
      <t>ブブン</t>
    </rPh>
    <rPh sb="3" eb="5">
      <t>ショダン</t>
    </rPh>
    <rPh sb="5" eb="8">
      <t>ジュケンシャ</t>
    </rPh>
    <rPh sb="9" eb="11">
      <t>キニュウ</t>
    </rPh>
    <rPh sb="11" eb="12">
      <t>ラン</t>
    </rPh>
    <phoneticPr fontId="2"/>
  </si>
  <si>
    <t>※</t>
    <phoneticPr fontId="2"/>
  </si>
  <si>
    <t>形を修得している者は、「形修了」が証明できる成績カードを持参してください。証明できなければ試合に参加できません。</t>
    <rPh sb="0" eb="1">
      <t>カタ</t>
    </rPh>
    <rPh sb="2" eb="4">
      <t>シュウトク</t>
    </rPh>
    <rPh sb="8" eb="9">
      <t>モノ</t>
    </rPh>
    <rPh sb="12" eb="13">
      <t>カタ</t>
    </rPh>
    <rPh sb="13" eb="15">
      <t>シュウリョウ</t>
    </rPh>
    <rPh sb="17" eb="19">
      <t>ショウメイ</t>
    </rPh>
    <rPh sb="22" eb="24">
      <t>セイセキ</t>
    </rPh>
    <rPh sb="28" eb="30">
      <t>ジサン</t>
    </rPh>
    <rPh sb="37" eb="39">
      <t>ショウメイ</t>
    </rPh>
    <rPh sb="45" eb="47">
      <t>シアイ</t>
    </rPh>
    <rPh sb="48" eb="50">
      <t>サンカ</t>
    </rPh>
    <phoneticPr fontId="2"/>
  </si>
  <si>
    <t>点数を持っている者は、その点数が書かれた成績カードを持参してください。証明できなければ点数を認めることができません。</t>
    <rPh sb="0" eb="2">
      <t>テンスウ</t>
    </rPh>
    <rPh sb="3" eb="4">
      <t>モ</t>
    </rPh>
    <rPh sb="8" eb="9">
      <t>モノ</t>
    </rPh>
    <rPh sb="13" eb="15">
      <t>テンスウ</t>
    </rPh>
    <rPh sb="16" eb="17">
      <t>カ</t>
    </rPh>
    <rPh sb="20" eb="22">
      <t>セイセキ</t>
    </rPh>
    <rPh sb="26" eb="28">
      <t>ジサン</t>
    </rPh>
    <rPh sb="35" eb="37">
      <t>ショウメイ</t>
    </rPh>
    <rPh sb="43" eb="45">
      <t>テンスウ</t>
    </rPh>
    <rPh sb="46" eb="47">
      <t>ミト</t>
    </rPh>
    <phoneticPr fontId="2"/>
  </si>
  <si>
    <t>　　　例）成美高校（学校番号380）＝　380（成美）</t>
    <rPh sb="5" eb="7">
      <t>ナルミ</t>
    </rPh>
    <rPh sb="24" eb="26">
      <t>ナルミ</t>
    </rPh>
    <phoneticPr fontId="5"/>
  </si>
  <si>
    <t>tokusyou@highschool.osakajudo.info</t>
    <phoneticPr fontId="2"/>
  </si>
  <si>
    <r>
      <t>白地のセルには式が入っていますので、</t>
    </r>
    <r>
      <rPr>
        <b/>
        <sz val="11"/>
        <color rgb="FFFF0000"/>
        <rFont val="ＭＳ Ｐゴシック"/>
        <family val="3"/>
        <charset val="128"/>
        <scheme val="major"/>
      </rPr>
      <t>自動入力</t>
    </r>
    <r>
      <rPr>
        <b/>
        <sz val="11"/>
        <rFont val="ＭＳ Ｐゴシック"/>
        <family val="3"/>
        <charset val="128"/>
        <scheme val="major"/>
      </rPr>
      <t>になります。何も入力しないようにしてください。</t>
    </r>
    <rPh sb="0" eb="2">
      <t>シロジ</t>
    </rPh>
    <rPh sb="7" eb="8">
      <t>シキ</t>
    </rPh>
    <rPh sb="9" eb="10">
      <t>ハイ</t>
    </rPh>
    <rPh sb="18" eb="20">
      <t>ジドウ</t>
    </rPh>
    <rPh sb="20" eb="22">
      <t>ニュウリョク</t>
    </rPh>
    <rPh sb="28" eb="29">
      <t>ナニ</t>
    </rPh>
    <rPh sb="30" eb="32">
      <t>ニュウリョク</t>
    </rPh>
    <phoneticPr fontId="2"/>
  </si>
  <si>
    <r>
      <t>　　　　女子</t>
    </r>
    <r>
      <rPr>
        <sz val="11"/>
        <rFont val="ＭＳ Ｐゴシック"/>
        <family val="3"/>
        <charset val="128"/>
        <scheme val="major"/>
      </rPr>
      <t>　〒551-0031　大阪市大正区泉尾 7－11－20　TEL（06）6554-3100</t>
    </r>
    <phoneticPr fontId="5"/>
  </si>
  <si>
    <r>
      <rPr>
        <sz val="11"/>
        <rFont val="ＭＳ Ｐゴシック"/>
        <family val="3"/>
        <charset val="128"/>
        <scheme val="major"/>
      </rPr>
      <t>②で保存したファイルをメールに添付して</t>
    </r>
    <r>
      <rPr>
        <b/>
        <sz val="14"/>
        <color rgb="FFFF0000"/>
        <rFont val="ＭＳ Ｐゴシック"/>
        <family val="3"/>
        <charset val="128"/>
        <scheme val="major"/>
      </rPr>
      <t>高校特昇専用アドレス</t>
    </r>
    <r>
      <rPr>
        <sz val="11"/>
        <rFont val="ＭＳ Ｐゴシック"/>
        <family val="3"/>
        <charset val="128"/>
        <scheme val="major"/>
      </rPr>
      <t>まで送信してください</t>
    </r>
    <rPh sb="2" eb="4">
      <t>ホゾン</t>
    </rPh>
    <rPh sb="15" eb="17">
      <t>テンプ</t>
    </rPh>
    <rPh sb="19" eb="21">
      <t>コウコウ</t>
    </rPh>
    <rPh sb="21" eb="22">
      <t>トク</t>
    </rPh>
    <rPh sb="22" eb="23">
      <t>ショウ</t>
    </rPh>
    <rPh sb="23" eb="25">
      <t>センヨウ</t>
    </rPh>
    <rPh sb="31" eb="33">
      <t>ソウシン</t>
    </rPh>
    <phoneticPr fontId="5"/>
  </si>
  <si>
    <r>
      <t>参加費（形・昇段とも）につきましては学校単位で</t>
    </r>
    <r>
      <rPr>
        <b/>
        <sz val="12"/>
        <rFont val="ＭＳ Ｐゴシック"/>
        <family val="3"/>
        <charset val="128"/>
        <scheme val="major"/>
      </rPr>
      <t>「形講習会」の会場で徴収</t>
    </r>
    <r>
      <rPr>
        <sz val="11"/>
        <rFont val="ＭＳ Ｐゴシック"/>
        <family val="3"/>
        <charset val="128"/>
        <scheme val="major"/>
      </rPr>
      <t>させていただきます。
（昇段のみの場合は特別昇段の受付にて徴収可）</t>
    </r>
    <rPh sb="4" eb="5">
      <t>カタ</t>
    </rPh>
    <rPh sb="6" eb="8">
      <t>ショウダン</t>
    </rPh>
    <rPh sb="18" eb="20">
      <t>ガッコウ</t>
    </rPh>
    <rPh sb="20" eb="22">
      <t>タンイ</t>
    </rPh>
    <rPh sb="24" eb="25">
      <t>カタ</t>
    </rPh>
    <rPh sb="25" eb="28">
      <t>コウシュウカイ</t>
    </rPh>
    <rPh sb="47" eb="49">
      <t>ショウダン</t>
    </rPh>
    <rPh sb="52" eb="54">
      <t>バアイ</t>
    </rPh>
    <rPh sb="55" eb="57">
      <t>トクベツ</t>
    </rPh>
    <rPh sb="57" eb="59">
      <t>ショウダン</t>
    </rPh>
    <rPh sb="60" eb="62">
      <t>ウケツケ</t>
    </rPh>
    <rPh sb="64" eb="66">
      <t>チョウシュウ</t>
    </rPh>
    <rPh sb="66" eb="67">
      <t>カ</t>
    </rPh>
    <phoneticPr fontId="5"/>
  </si>
  <si>
    <t>但し、一覧をプリントアウトして控えとして持っておいてください。</t>
    <rPh sb="0" eb="1">
      <t>タダ</t>
    </rPh>
    <rPh sb="3" eb="5">
      <t>イチラン</t>
    </rPh>
    <rPh sb="15" eb="16">
      <t>ヒカ</t>
    </rPh>
    <rPh sb="20" eb="21">
      <t>モ</t>
    </rPh>
    <phoneticPr fontId="2"/>
  </si>
  <si>
    <t>毎年大会用のアドレスに送信されているケースがあります。間違いのないよう気を付けてください。</t>
    <rPh sb="0" eb="2">
      <t>マイトシ</t>
    </rPh>
    <rPh sb="2" eb="5">
      <t>タイカイヨウ</t>
    </rPh>
    <rPh sb="11" eb="13">
      <t>ソウシン</t>
    </rPh>
    <rPh sb="27" eb="29">
      <t>マチガ</t>
    </rPh>
    <rPh sb="35" eb="36">
      <t>キ</t>
    </rPh>
    <rPh sb="37" eb="38">
      <t>ツ</t>
    </rPh>
    <phoneticPr fontId="5"/>
  </si>
  <si>
    <t>形講習・特別昇段の申し込みはメールのみとなります（郵送の必要はありません）</t>
    <phoneticPr fontId="5"/>
  </si>
  <si>
    <t>部分は必須入力項目です。</t>
    <rPh sb="0" eb="2">
      <t>ブブン</t>
    </rPh>
    <rPh sb="3" eb="5">
      <t>ヒッス</t>
    </rPh>
    <rPh sb="5" eb="7">
      <t>ニュウリョク</t>
    </rPh>
    <rPh sb="7" eb="9">
      <t>コウモク</t>
    </rPh>
    <phoneticPr fontId="2"/>
  </si>
  <si>
    <r>
      <t>ファイル名を　「　</t>
    </r>
    <r>
      <rPr>
        <b/>
        <sz val="12"/>
        <rFont val="ＭＳ Ｐゴシック"/>
        <family val="3"/>
        <charset val="128"/>
        <scheme val="major"/>
      </rPr>
      <t>学校番号（部報の数字）＋（学校名）　</t>
    </r>
    <r>
      <rPr>
        <sz val="11"/>
        <rFont val="ＭＳ Ｐゴシック"/>
        <family val="3"/>
        <charset val="128"/>
        <scheme val="major"/>
      </rPr>
      <t>」に変更して保存してください。</t>
    </r>
    <rPh sb="14" eb="15">
      <t>ブ</t>
    </rPh>
    <rPh sb="15" eb="16">
      <t>ホウ</t>
    </rPh>
    <rPh sb="17" eb="19">
      <t>スウジ</t>
    </rPh>
    <phoneticPr fontId="5"/>
  </si>
  <si>
    <t>枚方なぎさ</t>
    <rPh sb="0" eb="2">
      <t>ヒラカタ</t>
    </rPh>
    <phoneticPr fontId="10"/>
  </si>
  <si>
    <t>四條畷</t>
    <rPh sb="1" eb="2">
      <t>ジョウ</t>
    </rPh>
    <phoneticPr fontId="10"/>
  </si>
  <si>
    <t>緑風冠</t>
    <rPh sb="0" eb="2">
      <t>リョクフウ</t>
    </rPh>
    <rPh sb="2" eb="3">
      <t>カン</t>
    </rPh>
    <phoneticPr fontId="10"/>
  </si>
  <si>
    <t>かわち野</t>
    <rPh sb="3" eb="4">
      <t>ノ</t>
    </rPh>
    <phoneticPr fontId="10"/>
  </si>
  <si>
    <t>北かわち皐が丘</t>
    <rPh sb="0" eb="1">
      <t>キタ</t>
    </rPh>
    <rPh sb="4" eb="5">
      <t>サツキ</t>
    </rPh>
    <rPh sb="6" eb="7">
      <t>オカ</t>
    </rPh>
    <phoneticPr fontId="10"/>
  </si>
  <si>
    <t>芦間</t>
    <rPh sb="0" eb="1">
      <t>アシ</t>
    </rPh>
    <rPh sb="1" eb="2">
      <t>マ</t>
    </rPh>
    <phoneticPr fontId="10"/>
  </si>
  <si>
    <t>城東工科</t>
    <rPh sb="3" eb="4">
      <t>カ</t>
    </rPh>
    <phoneticPr fontId="10"/>
  </si>
  <si>
    <t>淀川工科</t>
    <rPh sb="3" eb="4">
      <t>カ</t>
    </rPh>
    <phoneticPr fontId="10"/>
  </si>
  <si>
    <t>扇町総合</t>
    <rPh sb="2" eb="4">
      <t>ソウゴウ</t>
    </rPh>
    <phoneticPr fontId="10"/>
  </si>
  <si>
    <t>大阪市立</t>
    <rPh sb="0" eb="2">
      <t>オオサカ</t>
    </rPh>
    <phoneticPr fontId="10"/>
  </si>
  <si>
    <t>桜宮</t>
    <rPh sb="0" eb="2">
      <t>サクラノミヤ</t>
    </rPh>
    <phoneticPr fontId="10"/>
  </si>
  <si>
    <t>汎愛</t>
    <rPh sb="0" eb="2">
      <t>ハンアイ</t>
    </rPh>
    <phoneticPr fontId="10"/>
  </si>
  <si>
    <t>東</t>
    <rPh sb="0" eb="1">
      <t>ヒガシ</t>
    </rPh>
    <phoneticPr fontId="10"/>
  </si>
  <si>
    <t>南</t>
    <rPh sb="0" eb="1">
      <t>ミナミ</t>
    </rPh>
    <phoneticPr fontId="10"/>
  </si>
  <si>
    <t>生野工業</t>
    <rPh sb="0" eb="2">
      <t>イクノ</t>
    </rPh>
    <rPh sb="2" eb="3">
      <t>コウ</t>
    </rPh>
    <rPh sb="3" eb="4">
      <t>ギョウ</t>
    </rPh>
    <phoneticPr fontId="10"/>
  </si>
  <si>
    <t>都島工業</t>
    <rPh sb="0" eb="2">
      <t>ミヤコジマ</t>
    </rPh>
    <rPh sb="2" eb="3">
      <t>コウ</t>
    </rPh>
    <rPh sb="3" eb="4">
      <t>ギョウ</t>
    </rPh>
    <phoneticPr fontId="10"/>
  </si>
  <si>
    <t>常翔学園</t>
    <rPh sb="0" eb="2">
      <t>ジョウショウ</t>
    </rPh>
    <rPh sb="2" eb="4">
      <t>ガクエン</t>
    </rPh>
    <phoneticPr fontId="10"/>
  </si>
  <si>
    <t>大阪産業大学附属</t>
    <rPh sb="0" eb="2">
      <t>オオサカ</t>
    </rPh>
    <rPh sb="2" eb="4">
      <t>サンギョウ</t>
    </rPh>
    <rPh sb="4" eb="6">
      <t>ダイガク</t>
    </rPh>
    <rPh sb="6" eb="8">
      <t>フゾク</t>
    </rPh>
    <phoneticPr fontId="10"/>
  </si>
  <si>
    <t>追手門大手前</t>
    <rPh sb="0" eb="2">
      <t>オッテ</t>
    </rPh>
    <rPh sb="2" eb="3">
      <t>モン</t>
    </rPh>
    <rPh sb="3" eb="6">
      <t>オオテマエ</t>
    </rPh>
    <phoneticPr fontId="10"/>
  </si>
  <si>
    <t>常翔啓光学園</t>
    <rPh sb="0" eb="2">
      <t>ジョウショウ</t>
    </rPh>
    <rPh sb="2" eb="3">
      <t>ケイ</t>
    </rPh>
    <rPh sb="3" eb="4">
      <t>ヒカリ</t>
    </rPh>
    <phoneticPr fontId="10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</si>
  <si>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1"/>
  </si>
  <si>
    <t>太成学院大学</t>
    <rPh sb="0" eb="1">
      <t>フト</t>
    </rPh>
    <rPh sb="1" eb="2">
      <t>セイ</t>
    </rPh>
    <rPh sb="2" eb="4">
      <t>ガクイン</t>
    </rPh>
    <rPh sb="4" eb="5">
      <t>ダイ</t>
    </rPh>
    <rPh sb="5" eb="6">
      <t>ガク</t>
    </rPh>
    <phoneticPr fontId="10"/>
  </si>
  <si>
    <t>電通大</t>
    <rPh sb="0" eb="2">
      <t>デンツウ</t>
    </rPh>
    <rPh sb="2" eb="3">
      <t>ダイ</t>
    </rPh>
    <phoneticPr fontId="10"/>
  </si>
  <si>
    <t>同志社香里</t>
    <rPh sb="0" eb="3">
      <t>ドウシシャ</t>
    </rPh>
    <rPh sb="3" eb="4">
      <t>カ</t>
    </rPh>
    <rPh sb="4" eb="5">
      <t>リ</t>
    </rPh>
    <phoneticPr fontId="10"/>
  </si>
  <si>
    <t>開明</t>
    <rPh sb="0" eb="1">
      <t>カイ</t>
    </rPh>
    <rPh sb="1" eb="2">
      <t>メイ</t>
    </rPh>
    <phoneticPr fontId="10"/>
  </si>
  <si>
    <t>東海大学付属仰星</t>
    <rPh sb="0" eb="2">
      <t>トウカイ</t>
    </rPh>
    <rPh sb="2" eb="3">
      <t>ダイ</t>
    </rPh>
    <rPh sb="3" eb="4">
      <t>ガク</t>
    </rPh>
    <rPh sb="4" eb="6">
      <t>フゾク</t>
    </rPh>
    <rPh sb="6" eb="8">
      <t>ギョウセイ</t>
    </rPh>
    <phoneticPr fontId="10"/>
  </si>
  <si>
    <t>泉尾</t>
    <rPh sb="0" eb="1">
      <t>イズミ</t>
    </rPh>
    <rPh sb="1" eb="2">
      <t>オ</t>
    </rPh>
    <phoneticPr fontId="10"/>
  </si>
  <si>
    <t>和泉</t>
    <rPh sb="0" eb="2">
      <t>イズミ</t>
    </rPh>
    <phoneticPr fontId="10"/>
  </si>
  <si>
    <t>泉大津</t>
    <rPh sb="0" eb="1">
      <t>イズミ</t>
    </rPh>
    <rPh sb="1" eb="3">
      <t>オオツ</t>
    </rPh>
    <phoneticPr fontId="10"/>
  </si>
  <si>
    <t>泉鳥取</t>
    <rPh sb="0" eb="1">
      <t>イズミ</t>
    </rPh>
    <rPh sb="1" eb="3">
      <t>トットリ</t>
    </rPh>
    <phoneticPr fontId="10"/>
  </si>
  <si>
    <t>市岡</t>
    <rPh sb="0" eb="2">
      <t>イチオカ</t>
    </rPh>
    <phoneticPr fontId="10"/>
  </si>
  <si>
    <t>今宮</t>
    <rPh sb="0" eb="2">
      <t>イマミヤ</t>
    </rPh>
    <phoneticPr fontId="10"/>
  </si>
  <si>
    <t>鳳</t>
    <rPh sb="0" eb="1">
      <t>オオトリ</t>
    </rPh>
    <phoneticPr fontId="10"/>
  </si>
  <si>
    <t>貝塚</t>
    <rPh sb="0" eb="2">
      <t>カイヅカ</t>
    </rPh>
    <phoneticPr fontId="10"/>
  </si>
  <si>
    <t>貝塚南</t>
    <rPh sb="0" eb="1">
      <t>カイ</t>
    </rPh>
    <rPh sb="1" eb="2">
      <t>ツカ</t>
    </rPh>
    <rPh sb="2" eb="3">
      <t>ミナミ</t>
    </rPh>
    <phoneticPr fontId="10"/>
  </si>
  <si>
    <t>金岡</t>
    <rPh sb="0" eb="2">
      <t>カナオカ</t>
    </rPh>
    <phoneticPr fontId="10"/>
  </si>
  <si>
    <t>岸和田</t>
    <rPh sb="0" eb="3">
      <t>キシワダ</t>
    </rPh>
    <phoneticPr fontId="10"/>
  </si>
  <si>
    <t>港南造形</t>
    <rPh sb="2" eb="4">
      <t>ゾウケイ</t>
    </rPh>
    <phoneticPr fontId="10"/>
  </si>
  <si>
    <t>久米田</t>
    <rPh sb="0" eb="3">
      <t>クメダ</t>
    </rPh>
    <phoneticPr fontId="10"/>
  </si>
  <si>
    <t>堺上</t>
    <rPh sb="0" eb="1">
      <t>サカイ</t>
    </rPh>
    <rPh sb="1" eb="2">
      <t>ウエ</t>
    </rPh>
    <phoneticPr fontId="10"/>
  </si>
  <si>
    <t>堺西</t>
    <rPh sb="0" eb="1">
      <t>サカイ</t>
    </rPh>
    <rPh sb="1" eb="2">
      <t>ニシ</t>
    </rPh>
    <phoneticPr fontId="10"/>
  </si>
  <si>
    <t>堺東</t>
    <rPh sb="0" eb="1">
      <t>サカイ</t>
    </rPh>
    <rPh sb="1" eb="2">
      <t>ヒガシ</t>
    </rPh>
    <phoneticPr fontId="10"/>
  </si>
  <si>
    <t>佐野</t>
    <rPh sb="0" eb="2">
      <t>サノ</t>
    </rPh>
    <phoneticPr fontId="10"/>
  </si>
  <si>
    <t>狭山</t>
    <rPh sb="0" eb="2">
      <t>サヤマ</t>
    </rPh>
    <phoneticPr fontId="10"/>
  </si>
  <si>
    <t>信太</t>
    <rPh sb="0" eb="1">
      <t>シン</t>
    </rPh>
    <rPh sb="1" eb="2">
      <t>タ</t>
    </rPh>
    <phoneticPr fontId="10"/>
  </si>
  <si>
    <t>咲洲</t>
    <rPh sb="0" eb="1">
      <t>サ</t>
    </rPh>
    <rPh sb="1" eb="2">
      <t>ス</t>
    </rPh>
    <phoneticPr fontId="10"/>
  </si>
  <si>
    <t>りんくう翔南</t>
    <rPh sb="4" eb="5">
      <t>ショウ</t>
    </rPh>
    <rPh sb="5" eb="6">
      <t>ナン</t>
    </rPh>
    <phoneticPr fontId="10"/>
  </si>
  <si>
    <t>泉北</t>
    <rPh sb="0" eb="2">
      <t>センボク</t>
    </rPh>
    <phoneticPr fontId="10"/>
  </si>
  <si>
    <t>泉陽</t>
    <rPh sb="0" eb="1">
      <t>セン</t>
    </rPh>
    <rPh sb="1" eb="2">
      <t>ヨウ</t>
    </rPh>
    <phoneticPr fontId="10"/>
  </si>
  <si>
    <t>大正</t>
    <rPh sb="0" eb="2">
      <t>タイショウ</t>
    </rPh>
    <phoneticPr fontId="10"/>
  </si>
  <si>
    <t>高石</t>
    <rPh sb="0" eb="1">
      <t>タカ</t>
    </rPh>
    <rPh sb="1" eb="2">
      <t>イシ</t>
    </rPh>
    <phoneticPr fontId="10"/>
  </si>
  <si>
    <t>登美丘</t>
    <rPh sb="0" eb="3">
      <t>トミオカ</t>
    </rPh>
    <phoneticPr fontId="10"/>
  </si>
  <si>
    <t>西成</t>
    <rPh sb="0" eb="2">
      <t>ニシナリ</t>
    </rPh>
    <phoneticPr fontId="10"/>
  </si>
  <si>
    <t>伯太</t>
    <rPh sb="0" eb="2">
      <t>ハクタ</t>
    </rPh>
    <phoneticPr fontId="10"/>
  </si>
  <si>
    <t>阪南大学</t>
    <rPh sb="0" eb="1">
      <t>ハン</t>
    </rPh>
    <rPh sb="1" eb="2">
      <t>ナン</t>
    </rPh>
    <rPh sb="2" eb="4">
      <t>ダイガク</t>
    </rPh>
    <phoneticPr fontId="10"/>
  </si>
  <si>
    <t>東百舌鳥</t>
    <rPh sb="0" eb="1">
      <t>ヒガシ</t>
    </rPh>
    <rPh sb="1" eb="4">
      <t>モズ</t>
    </rPh>
    <phoneticPr fontId="10"/>
  </si>
  <si>
    <t>福泉</t>
    <rPh sb="0" eb="2">
      <t>フクイズミ</t>
    </rPh>
    <phoneticPr fontId="10"/>
  </si>
  <si>
    <t>成美</t>
    <rPh sb="0" eb="1">
      <t>ナ</t>
    </rPh>
    <rPh sb="1" eb="2">
      <t>ミ</t>
    </rPh>
    <phoneticPr fontId="10"/>
  </si>
  <si>
    <t>三国丘</t>
    <rPh sb="0" eb="2">
      <t>ミクニ</t>
    </rPh>
    <rPh sb="2" eb="3">
      <t>オカ</t>
    </rPh>
    <phoneticPr fontId="10"/>
  </si>
  <si>
    <t>岬</t>
    <rPh sb="0" eb="1">
      <t>ミサキ</t>
    </rPh>
    <phoneticPr fontId="10"/>
  </si>
  <si>
    <t>港</t>
    <rPh sb="0" eb="1">
      <t>ミナト</t>
    </rPh>
    <phoneticPr fontId="10"/>
  </si>
  <si>
    <t>センター附属</t>
  </si>
  <si>
    <t>和泉総合</t>
    <rPh sb="0" eb="1">
      <t>ワ</t>
    </rPh>
    <rPh sb="1" eb="2">
      <t>イズミ</t>
    </rPh>
    <rPh sb="2" eb="4">
      <t>ソウゴウ</t>
    </rPh>
    <phoneticPr fontId="10"/>
  </si>
  <si>
    <t>今宮工科</t>
    <rPh sb="0" eb="2">
      <t>イマミヤ</t>
    </rPh>
    <rPh sb="2" eb="3">
      <t>コウ</t>
    </rPh>
    <rPh sb="3" eb="4">
      <t>カ</t>
    </rPh>
    <phoneticPr fontId="10"/>
  </si>
  <si>
    <t>堺工科</t>
    <rPh sb="0" eb="1">
      <t>サカイ</t>
    </rPh>
    <rPh sb="1" eb="2">
      <t>コウ</t>
    </rPh>
    <rPh sb="2" eb="3">
      <t>カ</t>
    </rPh>
    <phoneticPr fontId="10"/>
  </si>
  <si>
    <t>佐野工科</t>
    <rPh sb="0" eb="2">
      <t>サノ</t>
    </rPh>
    <rPh sb="2" eb="3">
      <t>コウ</t>
    </rPh>
    <rPh sb="3" eb="4">
      <t>カ</t>
    </rPh>
    <phoneticPr fontId="10"/>
  </si>
  <si>
    <t>西野田工科</t>
    <rPh sb="0" eb="1">
      <t>ニシ</t>
    </rPh>
    <rPh sb="1" eb="3">
      <t>ノダ</t>
    </rPh>
    <rPh sb="3" eb="4">
      <t>コウ</t>
    </rPh>
    <rPh sb="4" eb="5">
      <t>カ</t>
    </rPh>
    <phoneticPr fontId="10"/>
  </si>
  <si>
    <t>日根野</t>
    <rPh sb="0" eb="3">
      <t>ヒネノ</t>
    </rPh>
    <phoneticPr fontId="10"/>
  </si>
  <si>
    <t>泉尾工業</t>
    <rPh sb="0" eb="1">
      <t>イズミ</t>
    </rPh>
    <rPh sb="1" eb="2">
      <t>オ</t>
    </rPh>
    <rPh sb="2" eb="3">
      <t>コウ</t>
    </rPh>
    <rPh sb="3" eb="4">
      <t>ギョウ</t>
    </rPh>
    <phoneticPr fontId="10"/>
  </si>
  <si>
    <t>岸和田市立産業</t>
    <rPh sb="0" eb="3">
      <t>キシワダ</t>
    </rPh>
    <rPh sb="3" eb="5">
      <t>シリツ</t>
    </rPh>
    <rPh sb="5" eb="7">
      <t>サンギョウ</t>
    </rPh>
    <phoneticPr fontId="10"/>
  </si>
  <si>
    <t>咲くやこの花</t>
    <rPh sb="0" eb="1">
      <t>サ</t>
    </rPh>
    <rPh sb="5" eb="6">
      <t>ハナ</t>
    </rPh>
    <phoneticPr fontId="10"/>
  </si>
  <si>
    <t>堺市立堺</t>
    <rPh sb="0" eb="1">
      <t>サカイ</t>
    </rPh>
    <rPh sb="1" eb="2">
      <t>イチ</t>
    </rPh>
    <rPh sb="2" eb="3">
      <t>タ</t>
    </rPh>
    <rPh sb="3" eb="4">
      <t>サカイ</t>
    </rPh>
    <phoneticPr fontId="10"/>
  </si>
  <si>
    <t>大阪学芸</t>
    <rPh sb="0" eb="2">
      <t>オオサカ</t>
    </rPh>
    <rPh sb="2" eb="4">
      <t>ガクゲイ</t>
    </rPh>
    <phoneticPr fontId="10"/>
  </si>
  <si>
    <t>清教学園</t>
    <rPh sb="0" eb="1">
      <t>セイ</t>
    </rPh>
    <rPh sb="1" eb="2">
      <t>キョウ</t>
    </rPh>
    <rPh sb="2" eb="4">
      <t>ガクエン</t>
    </rPh>
    <phoneticPr fontId="10"/>
  </si>
  <si>
    <t>浪速</t>
    <rPh sb="0" eb="2">
      <t>ナニワ</t>
    </rPh>
    <phoneticPr fontId="10"/>
  </si>
  <si>
    <t>初芝立命館</t>
    <rPh sb="0" eb="2">
      <t>ハツシバ</t>
    </rPh>
    <rPh sb="2" eb="4">
      <t>リツメイ</t>
    </rPh>
    <rPh sb="4" eb="5">
      <t>カン</t>
    </rPh>
    <phoneticPr fontId="10"/>
  </si>
  <si>
    <t>清風南海</t>
    <rPh sb="0" eb="2">
      <t>セイフウ</t>
    </rPh>
    <rPh sb="2" eb="4">
      <t>ナンカイ</t>
    </rPh>
    <phoneticPr fontId="10"/>
  </si>
  <si>
    <t>帝塚山泉ヶ丘</t>
    <rPh sb="0" eb="3">
      <t>テヅカヤマ</t>
    </rPh>
    <rPh sb="3" eb="6">
      <t>イズミガオカ</t>
    </rPh>
    <phoneticPr fontId="10"/>
  </si>
  <si>
    <t>金剛学園</t>
    <rPh sb="0" eb="2">
      <t>コンゴウ</t>
    </rPh>
    <rPh sb="2" eb="4">
      <t>ガクエン</t>
    </rPh>
    <phoneticPr fontId="10"/>
  </si>
  <si>
    <t>大体大浪商</t>
    <rPh sb="0" eb="2">
      <t>ダイタイ</t>
    </rPh>
    <rPh sb="2" eb="3">
      <t>ダイ</t>
    </rPh>
    <rPh sb="3" eb="4">
      <t>ナニワ</t>
    </rPh>
    <rPh sb="4" eb="5">
      <t>ショウ</t>
    </rPh>
    <phoneticPr fontId="10"/>
  </si>
  <si>
    <t>教育大天王寺</t>
    <rPh sb="0" eb="3">
      <t>キョウイクダイ</t>
    </rPh>
    <rPh sb="3" eb="6">
      <t>テンノウジ</t>
    </rPh>
    <phoneticPr fontId="10"/>
  </si>
  <si>
    <t>教育大附平野</t>
    <rPh sb="0" eb="3">
      <t>キョウイクダイ</t>
    </rPh>
    <rPh sb="3" eb="4">
      <t>フ</t>
    </rPh>
    <rPh sb="4" eb="6">
      <t>ヒラノ</t>
    </rPh>
    <phoneticPr fontId="10"/>
  </si>
  <si>
    <t>阿倍野</t>
    <rPh sb="0" eb="3">
      <t>アベノ</t>
    </rPh>
    <phoneticPr fontId="10"/>
  </si>
  <si>
    <t>生野</t>
    <rPh sb="0" eb="2">
      <t>イクノ</t>
    </rPh>
    <phoneticPr fontId="10"/>
  </si>
  <si>
    <t>大塚</t>
    <rPh sb="0" eb="2">
      <t>オオツカ</t>
    </rPh>
    <phoneticPr fontId="10"/>
  </si>
  <si>
    <t>柏原東</t>
    <rPh sb="0" eb="2">
      <t>カシワラ</t>
    </rPh>
    <rPh sb="2" eb="3">
      <t>ヒガシ</t>
    </rPh>
    <phoneticPr fontId="10"/>
  </si>
  <si>
    <t>河南</t>
    <rPh sb="0" eb="2">
      <t>カナン</t>
    </rPh>
    <phoneticPr fontId="10"/>
  </si>
  <si>
    <t>金剛</t>
    <rPh sb="0" eb="2">
      <t>コンゴウ</t>
    </rPh>
    <phoneticPr fontId="10"/>
  </si>
  <si>
    <t>住吉</t>
    <rPh sb="0" eb="2">
      <t>スミヨシ</t>
    </rPh>
    <phoneticPr fontId="10"/>
  </si>
  <si>
    <t>天王寺</t>
    <rPh sb="0" eb="3">
      <t>テンノウジ</t>
    </rPh>
    <phoneticPr fontId="10"/>
  </si>
  <si>
    <t>富田林</t>
    <rPh sb="0" eb="3">
      <t>トンダバヤシ</t>
    </rPh>
    <phoneticPr fontId="10"/>
  </si>
  <si>
    <t>長野</t>
    <rPh sb="0" eb="2">
      <t>ナガノ</t>
    </rPh>
    <phoneticPr fontId="10"/>
  </si>
  <si>
    <t>長野北</t>
    <rPh sb="0" eb="2">
      <t>ナガノ</t>
    </rPh>
    <rPh sb="2" eb="3">
      <t>キタ</t>
    </rPh>
    <phoneticPr fontId="10"/>
  </si>
  <si>
    <t>長吉</t>
    <rPh sb="0" eb="2">
      <t>ナガヨシ</t>
    </rPh>
    <phoneticPr fontId="10"/>
  </si>
  <si>
    <t>花園</t>
    <rPh sb="0" eb="2">
      <t>ハナゾノ</t>
    </rPh>
    <phoneticPr fontId="10"/>
  </si>
  <si>
    <t>懐風館</t>
    <rPh sb="0" eb="1">
      <t>カイ</t>
    </rPh>
    <rPh sb="1" eb="2">
      <t>カゼ</t>
    </rPh>
    <rPh sb="2" eb="3">
      <t>カン</t>
    </rPh>
    <phoneticPr fontId="10"/>
  </si>
  <si>
    <t>東住吉</t>
    <rPh sb="0" eb="1">
      <t>ヒガシ</t>
    </rPh>
    <rPh sb="1" eb="3">
      <t>スミヨシ</t>
    </rPh>
    <phoneticPr fontId="10"/>
  </si>
  <si>
    <t>平野</t>
    <rPh sb="0" eb="2">
      <t>ヒラノ</t>
    </rPh>
    <phoneticPr fontId="10"/>
  </si>
  <si>
    <t>藤井寺</t>
    <rPh sb="0" eb="3">
      <t>フジイデラ</t>
    </rPh>
    <phoneticPr fontId="10"/>
  </si>
  <si>
    <t>布施</t>
    <rPh sb="0" eb="2">
      <t>フセ</t>
    </rPh>
    <phoneticPr fontId="10"/>
  </si>
  <si>
    <t>布施北</t>
    <rPh sb="0" eb="2">
      <t>フセ</t>
    </rPh>
    <rPh sb="2" eb="3">
      <t>キタ</t>
    </rPh>
    <phoneticPr fontId="10"/>
  </si>
  <si>
    <t>松原</t>
    <rPh sb="0" eb="2">
      <t>マツバラ</t>
    </rPh>
    <phoneticPr fontId="10"/>
  </si>
  <si>
    <t>美原</t>
    <rPh sb="0" eb="2">
      <t>ミハラ</t>
    </rPh>
    <phoneticPr fontId="10"/>
  </si>
  <si>
    <t>八尾</t>
    <rPh sb="0" eb="2">
      <t>ヤオ</t>
    </rPh>
    <phoneticPr fontId="10"/>
  </si>
  <si>
    <t>八尾北</t>
    <rPh sb="0" eb="2">
      <t>ヤオ</t>
    </rPh>
    <rPh sb="2" eb="3">
      <t>キタ</t>
    </rPh>
    <phoneticPr fontId="10"/>
  </si>
  <si>
    <t>八尾翠翔</t>
    <rPh sb="0" eb="2">
      <t>ヤオ</t>
    </rPh>
    <rPh sb="2" eb="3">
      <t>ミドリ</t>
    </rPh>
    <rPh sb="3" eb="4">
      <t>ショウ</t>
    </rPh>
    <phoneticPr fontId="10"/>
  </si>
  <si>
    <t>山本</t>
    <rPh sb="0" eb="2">
      <t>ヤマモト</t>
    </rPh>
    <phoneticPr fontId="10"/>
  </si>
  <si>
    <t>農芸</t>
    <rPh sb="0" eb="2">
      <t>ノウゲイ</t>
    </rPh>
    <phoneticPr fontId="10"/>
  </si>
  <si>
    <t>藤井寺工科</t>
    <rPh sb="0" eb="3">
      <t>フジイデラ</t>
    </rPh>
    <rPh sb="3" eb="4">
      <t>コウ</t>
    </rPh>
    <rPh sb="4" eb="5">
      <t>カ</t>
    </rPh>
    <phoneticPr fontId="10"/>
  </si>
  <si>
    <t>布施工科</t>
    <rPh sb="0" eb="2">
      <t>フセ</t>
    </rPh>
    <rPh sb="2" eb="3">
      <t>コウ</t>
    </rPh>
    <rPh sb="3" eb="4">
      <t>カ</t>
    </rPh>
    <phoneticPr fontId="10"/>
  </si>
  <si>
    <t>日新</t>
    <rPh sb="0" eb="2">
      <t>ニッシン</t>
    </rPh>
    <phoneticPr fontId="10"/>
  </si>
  <si>
    <t>上宮</t>
    <rPh sb="0" eb="1">
      <t>ウエ</t>
    </rPh>
    <rPh sb="1" eb="2">
      <t>ミヤ</t>
    </rPh>
    <phoneticPr fontId="10"/>
  </si>
  <si>
    <t>金光八尾</t>
    <rPh sb="0" eb="2">
      <t>コンコウ</t>
    </rPh>
    <rPh sb="2" eb="4">
      <t>ヤオ</t>
    </rPh>
    <phoneticPr fontId="10"/>
  </si>
  <si>
    <t>阪南大学</t>
    <rPh sb="0" eb="2">
      <t>ハンナン</t>
    </rPh>
    <rPh sb="2" eb="3">
      <t>ダイ</t>
    </rPh>
    <rPh sb="3" eb="4">
      <t>ガク</t>
    </rPh>
    <phoneticPr fontId="10"/>
  </si>
  <si>
    <t>大阪商業大学</t>
    <rPh sb="0" eb="2">
      <t>オオサカ</t>
    </rPh>
    <rPh sb="2" eb="4">
      <t>ショウギョウ</t>
    </rPh>
    <rPh sb="4" eb="6">
      <t>ダイガク</t>
    </rPh>
    <phoneticPr fontId="10"/>
  </si>
  <si>
    <t>東大阪大学柏原</t>
    <rPh sb="0" eb="3">
      <t>ヒガシオオサカ</t>
    </rPh>
    <rPh sb="3" eb="4">
      <t>オオ</t>
    </rPh>
    <rPh sb="4" eb="5">
      <t>ガク</t>
    </rPh>
    <rPh sb="5" eb="7">
      <t>カシワラ</t>
    </rPh>
    <phoneticPr fontId="10"/>
  </si>
  <si>
    <t>近畿大学附属</t>
    <rPh sb="0" eb="2">
      <t>キンキ</t>
    </rPh>
    <rPh sb="2" eb="3">
      <t>ダイ</t>
    </rPh>
    <rPh sb="3" eb="4">
      <t>ガク</t>
    </rPh>
    <rPh sb="4" eb="6">
      <t>フゾク</t>
    </rPh>
    <phoneticPr fontId="10"/>
  </si>
  <si>
    <t>興國</t>
    <rPh sb="0" eb="1">
      <t>コウ</t>
    </rPh>
    <rPh sb="1" eb="2">
      <t>コク</t>
    </rPh>
    <phoneticPr fontId="10"/>
  </si>
  <si>
    <t>四天王寺羽曳丘</t>
    <rPh sb="0" eb="1">
      <t>ヨン</t>
    </rPh>
    <rPh sb="1" eb="2">
      <t>テン</t>
    </rPh>
    <rPh sb="2" eb="3">
      <t>オウ</t>
    </rPh>
    <rPh sb="3" eb="4">
      <t>デラ</t>
    </rPh>
    <rPh sb="4" eb="5">
      <t>ハ</t>
    </rPh>
    <rPh sb="5" eb="6">
      <t>ヒキ</t>
    </rPh>
    <rPh sb="6" eb="7">
      <t>オカ</t>
    </rPh>
    <phoneticPr fontId="10"/>
  </si>
  <si>
    <t>清風</t>
    <rPh sb="0" eb="2">
      <t>セイフウ</t>
    </rPh>
    <phoneticPr fontId="10"/>
  </si>
  <si>
    <t>ＰＬ学園</t>
    <rPh sb="2" eb="4">
      <t>ガクエン</t>
    </rPh>
    <phoneticPr fontId="10"/>
  </si>
  <si>
    <t>桃山学院</t>
    <rPh sb="0" eb="2">
      <t>モモヤマ</t>
    </rPh>
    <rPh sb="2" eb="4">
      <t>ガクイン</t>
    </rPh>
    <phoneticPr fontId="10"/>
  </si>
  <si>
    <t>芥川</t>
    <rPh sb="0" eb="2">
      <t>アクタガワ</t>
    </rPh>
    <phoneticPr fontId="10"/>
  </si>
  <si>
    <t>阿武野</t>
    <rPh sb="0" eb="2">
      <t>アブ</t>
    </rPh>
    <rPh sb="2" eb="3">
      <t>ノ</t>
    </rPh>
    <phoneticPr fontId="10"/>
  </si>
  <si>
    <t>池田</t>
    <rPh sb="0" eb="2">
      <t>イケダ</t>
    </rPh>
    <phoneticPr fontId="10"/>
  </si>
  <si>
    <t>池田北</t>
    <rPh sb="0" eb="2">
      <t>イケダ</t>
    </rPh>
    <rPh sb="2" eb="3">
      <t>キタ</t>
    </rPh>
    <phoneticPr fontId="10"/>
  </si>
  <si>
    <t>茨木</t>
    <rPh sb="0" eb="2">
      <t>イバラギ</t>
    </rPh>
    <phoneticPr fontId="10"/>
  </si>
  <si>
    <t>茨木西</t>
    <rPh sb="0" eb="2">
      <t>イバラギ</t>
    </rPh>
    <rPh sb="2" eb="3">
      <t>ニシ</t>
    </rPh>
    <phoneticPr fontId="10"/>
  </si>
  <si>
    <t>園芸</t>
    <rPh sb="0" eb="2">
      <t>エンゲイ</t>
    </rPh>
    <phoneticPr fontId="10"/>
  </si>
  <si>
    <t>春日丘</t>
    <rPh sb="0" eb="2">
      <t>カスガ</t>
    </rPh>
    <rPh sb="2" eb="3">
      <t>オカ</t>
    </rPh>
    <phoneticPr fontId="10"/>
  </si>
  <si>
    <t>北千里</t>
    <rPh sb="0" eb="1">
      <t>キタ</t>
    </rPh>
    <rPh sb="1" eb="3">
      <t>センリ</t>
    </rPh>
    <phoneticPr fontId="10"/>
  </si>
  <si>
    <t>北野</t>
    <rPh sb="0" eb="2">
      <t>キタノ</t>
    </rPh>
    <phoneticPr fontId="10"/>
  </si>
  <si>
    <t>柴島</t>
    <rPh sb="0" eb="2">
      <t>クニジマ</t>
    </rPh>
    <phoneticPr fontId="10"/>
  </si>
  <si>
    <t>桜塚</t>
    <rPh sb="0" eb="1">
      <t>サクラ</t>
    </rPh>
    <rPh sb="1" eb="2">
      <t>ツカ</t>
    </rPh>
    <phoneticPr fontId="10"/>
  </si>
  <si>
    <t>渋谷</t>
    <rPh sb="0" eb="1">
      <t>シブ</t>
    </rPh>
    <rPh sb="1" eb="2">
      <t>タニ</t>
    </rPh>
    <phoneticPr fontId="10"/>
  </si>
  <si>
    <t>金蘭千里</t>
    <rPh sb="0" eb="1">
      <t>キン</t>
    </rPh>
    <rPh sb="1" eb="2">
      <t>ラン</t>
    </rPh>
    <rPh sb="2" eb="4">
      <t>センリ</t>
    </rPh>
    <phoneticPr fontId="1"/>
  </si>
  <si>
    <t>島本</t>
    <rPh sb="0" eb="2">
      <t>シマモト</t>
    </rPh>
    <phoneticPr fontId="10"/>
  </si>
  <si>
    <t>吹田</t>
    <rPh sb="0" eb="2">
      <t>スイタ</t>
    </rPh>
    <phoneticPr fontId="10"/>
  </si>
  <si>
    <t>吹田東</t>
    <rPh sb="0" eb="2">
      <t>スイタ</t>
    </rPh>
    <rPh sb="2" eb="3">
      <t>ヒガシ</t>
    </rPh>
    <phoneticPr fontId="10"/>
  </si>
  <si>
    <t>摂津</t>
    <rPh sb="0" eb="2">
      <t>セッツ</t>
    </rPh>
    <phoneticPr fontId="10"/>
  </si>
  <si>
    <t>千里</t>
    <rPh sb="0" eb="2">
      <t>センリ</t>
    </rPh>
    <phoneticPr fontId="10"/>
  </si>
  <si>
    <t>高槻北</t>
    <rPh sb="0" eb="2">
      <t>タカツキ</t>
    </rPh>
    <rPh sb="2" eb="3">
      <t>キタ</t>
    </rPh>
    <phoneticPr fontId="10"/>
  </si>
  <si>
    <t>豊島</t>
    <rPh sb="0" eb="2">
      <t>テシマ</t>
    </rPh>
    <phoneticPr fontId="10"/>
  </si>
  <si>
    <t>豊中</t>
    <rPh sb="0" eb="2">
      <t>トヨナカ</t>
    </rPh>
    <phoneticPr fontId="10"/>
  </si>
  <si>
    <t>西淀川</t>
    <rPh sb="0" eb="1">
      <t>ニシ</t>
    </rPh>
    <rPh sb="1" eb="2">
      <t>ヨド</t>
    </rPh>
    <rPh sb="2" eb="3">
      <t>カワ</t>
    </rPh>
    <phoneticPr fontId="10"/>
  </si>
  <si>
    <t>東淀川</t>
    <rPh sb="0" eb="1">
      <t>ヒガシ</t>
    </rPh>
    <rPh sb="1" eb="2">
      <t>ヨド</t>
    </rPh>
    <rPh sb="2" eb="3">
      <t>カワ</t>
    </rPh>
    <phoneticPr fontId="10"/>
  </si>
  <si>
    <t>福井</t>
    <rPh sb="0" eb="2">
      <t>フクイ</t>
    </rPh>
    <phoneticPr fontId="10"/>
  </si>
  <si>
    <t>三島</t>
    <rPh sb="0" eb="2">
      <t>ミシマ</t>
    </rPh>
    <phoneticPr fontId="10"/>
  </si>
  <si>
    <t>箕面</t>
    <rPh sb="0" eb="2">
      <t>ミノオ</t>
    </rPh>
    <phoneticPr fontId="10"/>
  </si>
  <si>
    <t>箕面東</t>
    <rPh sb="0" eb="2">
      <t>ミノオ</t>
    </rPh>
    <rPh sb="2" eb="3">
      <t>ヒガシ</t>
    </rPh>
    <phoneticPr fontId="10"/>
  </si>
  <si>
    <t>茨木工科</t>
    <rPh sb="0" eb="2">
      <t>イバラギ</t>
    </rPh>
    <rPh sb="2" eb="3">
      <t>コウ</t>
    </rPh>
    <rPh sb="3" eb="4">
      <t>カ</t>
    </rPh>
    <phoneticPr fontId="10"/>
  </si>
  <si>
    <t>大冠</t>
    <rPh sb="0" eb="1">
      <t>オオ</t>
    </rPh>
    <rPh sb="1" eb="2">
      <t>カンムリ</t>
    </rPh>
    <phoneticPr fontId="10"/>
  </si>
  <si>
    <t>北淀</t>
    <rPh sb="0" eb="1">
      <t>キタ</t>
    </rPh>
    <rPh sb="1" eb="2">
      <t>ヨド</t>
    </rPh>
    <phoneticPr fontId="10"/>
  </si>
  <si>
    <t>東淀工業</t>
    <rPh sb="0" eb="1">
      <t>ヒガシ</t>
    </rPh>
    <rPh sb="1" eb="2">
      <t>ヨド</t>
    </rPh>
    <rPh sb="2" eb="3">
      <t>コウ</t>
    </rPh>
    <rPh sb="3" eb="4">
      <t>ギョウ</t>
    </rPh>
    <phoneticPr fontId="10"/>
  </si>
  <si>
    <t>大阪学院</t>
    <rPh sb="0" eb="2">
      <t>オオサカ</t>
    </rPh>
    <rPh sb="2" eb="3">
      <t>ガク</t>
    </rPh>
    <rPh sb="3" eb="4">
      <t>イン</t>
    </rPh>
    <phoneticPr fontId="10"/>
  </si>
  <si>
    <t>大阪</t>
    <rPh sb="0" eb="2">
      <t>オオサカ</t>
    </rPh>
    <phoneticPr fontId="10"/>
  </si>
  <si>
    <t>大商学園</t>
    <rPh sb="0" eb="1">
      <t>ダイ</t>
    </rPh>
    <rPh sb="1" eb="2">
      <t>ショウ</t>
    </rPh>
    <rPh sb="2" eb="3">
      <t>ガク</t>
    </rPh>
    <rPh sb="3" eb="4">
      <t>エン</t>
    </rPh>
    <phoneticPr fontId="10"/>
  </si>
  <si>
    <t>追手門学院</t>
    <rPh sb="0" eb="1">
      <t>オ</t>
    </rPh>
    <rPh sb="1" eb="2">
      <t>テ</t>
    </rPh>
    <rPh sb="2" eb="3">
      <t>モン</t>
    </rPh>
    <rPh sb="3" eb="5">
      <t>ガクイン</t>
    </rPh>
    <phoneticPr fontId="10"/>
  </si>
  <si>
    <t>関西大倉</t>
    <rPh sb="0" eb="2">
      <t>カンサイ</t>
    </rPh>
    <rPh sb="2" eb="4">
      <t>オオクラ</t>
    </rPh>
    <phoneticPr fontId="10"/>
  </si>
  <si>
    <t>関大一</t>
    <rPh sb="0" eb="2">
      <t>カンダイ</t>
    </rPh>
    <rPh sb="2" eb="3">
      <t>イチ</t>
    </rPh>
    <phoneticPr fontId="10"/>
  </si>
  <si>
    <t>金光大阪</t>
    <rPh sb="0" eb="2">
      <t>コンコウ</t>
    </rPh>
    <rPh sb="2" eb="4">
      <t>オオサカ</t>
    </rPh>
    <phoneticPr fontId="10"/>
  </si>
  <si>
    <t>高槻</t>
    <rPh sb="0" eb="2">
      <t>タカツキ</t>
    </rPh>
    <phoneticPr fontId="10"/>
  </si>
  <si>
    <t>星翔</t>
    <rPh sb="0" eb="2">
      <t>セイショウ</t>
    </rPh>
    <phoneticPr fontId="10"/>
  </si>
  <si>
    <t>履正社</t>
    <rPh sb="0" eb="1">
      <t>クツ</t>
    </rPh>
    <rPh sb="1" eb="2">
      <t>セイ</t>
    </rPh>
    <rPh sb="2" eb="3">
      <t>シャ</t>
    </rPh>
    <phoneticPr fontId="10"/>
  </si>
  <si>
    <t>関大北陽</t>
    <rPh sb="0" eb="2">
      <t>カンダイ</t>
    </rPh>
    <rPh sb="2" eb="3">
      <t>ホク</t>
    </rPh>
    <rPh sb="3" eb="4">
      <t>ヒ</t>
    </rPh>
    <phoneticPr fontId="10"/>
  </si>
  <si>
    <t>箕面学園</t>
    <rPh sb="0" eb="2">
      <t>ミノオ</t>
    </rPh>
    <rPh sb="2" eb="3">
      <t>ガク</t>
    </rPh>
    <rPh sb="3" eb="4">
      <t>エン</t>
    </rPh>
    <phoneticPr fontId="10"/>
  </si>
  <si>
    <t>箕面自由学園</t>
    <rPh sb="0" eb="2">
      <t>ミノオ</t>
    </rPh>
    <rPh sb="2" eb="4">
      <t>ジユウ</t>
    </rPh>
    <rPh sb="4" eb="6">
      <t>ガクエン</t>
    </rPh>
    <phoneticPr fontId="10"/>
  </si>
  <si>
    <t>三国丘(定</t>
    <rPh sb="4" eb="5">
      <t>テイ</t>
    </rPh>
    <phoneticPr fontId="1"/>
  </si>
  <si>
    <t>大手前(定</t>
  </si>
  <si>
    <t>都島第二工</t>
  </si>
  <si>
    <t>今宮工科(定</t>
  </si>
  <si>
    <t>西野田工科(定</t>
  </si>
  <si>
    <t>岸和田産業(定</t>
  </si>
  <si>
    <t>堺市立堺(定</t>
  </si>
  <si>
    <t>佐野工科(定</t>
  </si>
  <si>
    <t>日新(定</t>
  </si>
  <si>
    <t>桜塚(定</t>
  </si>
  <si>
    <t>春日丘(定</t>
  </si>
  <si>
    <t>能勢</t>
    <rPh sb="0" eb="2">
      <t>ノセ</t>
    </rPh>
    <phoneticPr fontId="10"/>
  </si>
  <si>
    <t>四條畷北</t>
    <rPh sb="0" eb="3">
      <t>シジョウナワテ</t>
    </rPh>
    <rPh sb="3" eb="4">
      <t>キタ</t>
    </rPh>
    <phoneticPr fontId="10"/>
  </si>
  <si>
    <t>野崎</t>
    <rPh sb="0" eb="2">
      <t>ノザキ</t>
    </rPh>
    <phoneticPr fontId="10"/>
  </si>
  <si>
    <t>関西創価</t>
    <rPh sb="0" eb="2">
      <t>カンサイ</t>
    </rPh>
    <rPh sb="2" eb="4">
      <t>ソウカ</t>
    </rPh>
    <phoneticPr fontId="10"/>
  </si>
  <si>
    <t>プール学院</t>
    <rPh sb="3" eb="5">
      <t>ガクイン</t>
    </rPh>
    <phoneticPr fontId="10"/>
  </si>
  <si>
    <t>清明学院</t>
    <rPh sb="0" eb="2">
      <t>セイメイ</t>
    </rPh>
    <rPh sb="2" eb="4">
      <t>ガクイン</t>
    </rPh>
    <phoneticPr fontId="10"/>
  </si>
  <si>
    <t>大阪ビジネス</t>
  </si>
  <si>
    <t>上宮太子</t>
    <rPh sb="0" eb="1">
      <t>ウエ</t>
    </rPh>
    <rPh sb="1" eb="2">
      <t>ミヤ</t>
    </rPh>
    <rPh sb="2" eb="4">
      <t>タイシ</t>
    </rPh>
    <phoneticPr fontId="10"/>
  </si>
  <si>
    <t>大阪学芸中等教育</t>
    <rPh sb="0" eb="2">
      <t>オオサカ</t>
    </rPh>
    <rPh sb="2" eb="4">
      <t>ガクゲイ</t>
    </rPh>
    <rPh sb="4" eb="6">
      <t>チュウトウ</t>
    </rPh>
    <rPh sb="6" eb="8">
      <t>キョウイク</t>
    </rPh>
    <phoneticPr fontId="1"/>
  </si>
  <si>
    <t>鶴見商業</t>
    <rPh sb="0" eb="2">
      <t>ツルミ</t>
    </rPh>
    <rPh sb="2" eb="3">
      <t>ショウ</t>
    </rPh>
    <rPh sb="3" eb="4">
      <t>ギョウ</t>
    </rPh>
    <phoneticPr fontId="10"/>
  </si>
  <si>
    <t>東大阪大学敬愛</t>
    <rPh sb="0" eb="3">
      <t>ヒガシオオサカ</t>
    </rPh>
    <rPh sb="3" eb="4">
      <t>ダイ</t>
    </rPh>
    <rPh sb="4" eb="5">
      <t>ガク</t>
    </rPh>
    <rPh sb="5" eb="7">
      <t>ケイアイ</t>
    </rPh>
    <phoneticPr fontId="10"/>
  </si>
  <si>
    <t>科技東朋</t>
  </si>
  <si>
    <t>英真学園</t>
    <rPh sb="0" eb="1">
      <t>エイ</t>
    </rPh>
    <rPh sb="1" eb="2">
      <t>マ</t>
    </rPh>
    <rPh sb="2" eb="4">
      <t>ガクエン</t>
    </rPh>
    <phoneticPr fontId="10"/>
  </si>
  <si>
    <t>山田</t>
    <rPh sb="0" eb="2">
      <t>ヤマダ</t>
    </rPh>
    <phoneticPr fontId="10"/>
  </si>
  <si>
    <t>向陽台天王寺</t>
  </si>
  <si>
    <t>交野</t>
    <rPh sb="0" eb="2">
      <t>カタノ</t>
    </rPh>
    <phoneticPr fontId="10"/>
  </si>
  <si>
    <t>中央学園</t>
  </si>
  <si>
    <t>西</t>
    <rPh sb="0" eb="1">
      <t>ニシ</t>
    </rPh>
    <phoneticPr fontId="10"/>
  </si>
  <si>
    <t>昇陽</t>
  </si>
  <si>
    <t>金光藤蔭</t>
    <rPh sb="0" eb="2">
      <t>コンコウ</t>
    </rPh>
    <rPh sb="2" eb="3">
      <t>トウ</t>
    </rPh>
    <rPh sb="3" eb="4">
      <t>イン</t>
    </rPh>
    <phoneticPr fontId="10"/>
  </si>
  <si>
    <t>好文学園女子</t>
  </si>
  <si>
    <t>羽衣学園</t>
    <rPh sb="0" eb="2">
      <t>ハゴロモ</t>
    </rPh>
    <rPh sb="2" eb="4">
      <t>ガクエン</t>
    </rPh>
    <phoneticPr fontId="10"/>
  </si>
  <si>
    <t>国際滝井</t>
    <rPh sb="0" eb="2">
      <t>コクサイ</t>
    </rPh>
    <rPh sb="2" eb="4">
      <t>タキイ</t>
    </rPh>
    <phoneticPr fontId="10"/>
  </si>
  <si>
    <t>住吉商業</t>
    <rPh sb="0" eb="2">
      <t>スミヨシ</t>
    </rPh>
    <rPh sb="2" eb="4">
      <t>ショウギョウ</t>
    </rPh>
    <phoneticPr fontId="10"/>
  </si>
  <si>
    <t>クラーク国際</t>
  </si>
  <si>
    <t>ヒュ-マンアカデミー</t>
  </si>
  <si>
    <t>四條畷学園</t>
  </si>
  <si>
    <t>香ケ丘リベルテ</t>
    <rPh sb="0" eb="1">
      <t>カオル</t>
    </rPh>
    <rPh sb="2" eb="3">
      <t>オカ</t>
    </rPh>
    <phoneticPr fontId="1"/>
  </si>
  <si>
    <t>鹿島学園</t>
  </si>
  <si>
    <t>大阪朝鮮高級</t>
    <rPh sb="0" eb="2">
      <t>オオサカ</t>
    </rPh>
    <rPh sb="2" eb="4">
      <t>チョウセン</t>
    </rPh>
    <rPh sb="4" eb="6">
      <t>コウキュウ</t>
    </rPh>
    <phoneticPr fontId="10"/>
  </si>
  <si>
    <t>大阪府立大工業高専</t>
    <rPh sb="0" eb="2">
      <t>オオサカ</t>
    </rPh>
    <rPh sb="2" eb="3">
      <t>フ</t>
    </rPh>
    <rPh sb="3" eb="4">
      <t>タ</t>
    </rPh>
    <rPh sb="4" eb="5">
      <t>ダイ</t>
    </rPh>
    <rPh sb="5" eb="7">
      <t>コウギョウ</t>
    </rPh>
    <rPh sb="7" eb="8">
      <t>ダカ</t>
    </rPh>
    <rPh sb="8" eb="9">
      <t>セン</t>
    </rPh>
    <phoneticPr fontId="10"/>
  </si>
  <si>
    <t>枚方なぎ</t>
    <rPh sb="0" eb="2">
      <t>ヒラカタ</t>
    </rPh>
    <phoneticPr fontId="10"/>
  </si>
  <si>
    <t>四 條 畷</t>
    <rPh sb="2" eb="3">
      <t>ジョウ</t>
    </rPh>
    <phoneticPr fontId="10"/>
  </si>
  <si>
    <t>緑 風 冠</t>
    <rPh sb="0" eb="1">
      <t>ミドリ</t>
    </rPh>
    <rPh sb="2" eb="3">
      <t>フウ</t>
    </rPh>
    <rPh sb="4" eb="5">
      <t>カン</t>
    </rPh>
    <phoneticPr fontId="10"/>
  </si>
  <si>
    <t>北かわち</t>
    <rPh sb="0" eb="1">
      <t>キタ</t>
    </rPh>
    <phoneticPr fontId="10"/>
  </si>
  <si>
    <t>芦　　間</t>
    <rPh sb="0" eb="1">
      <t>アシ</t>
    </rPh>
    <rPh sb="3" eb="4">
      <t>マ</t>
    </rPh>
    <phoneticPr fontId="10"/>
  </si>
  <si>
    <t>桜　　宮</t>
    <rPh sb="0" eb="1">
      <t>サクラ</t>
    </rPh>
    <rPh sb="3" eb="4">
      <t>ミヤ</t>
    </rPh>
    <phoneticPr fontId="10"/>
  </si>
  <si>
    <t>汎　　愛</t>
    <rPh sb="0" eb="1">
      <t>ワタル</t>
    </rPh>
    <rPh sb="3" eb="4">
      <t>アイ</t>
    </rPh>
    <phoneticPr fontId="10"/>
  </si>
  <si>
    <t xml:space="preserve">　 東　 </t>
    <rPh sb="2" eb="3">
      <t>ヒガシ</t>
    </rPh>
    <phoneticPr fontId="10"/>
  </si>
  <si>
    <t xml:space="preserve">　 南　 </t>
    <rPh sb="2" eb="3">
      <t>ミナミ</t>
    </rPh>
    <phoneticPr fontId="10"/>
  </si>
  <si>
    <t>大産大附</t>
    <rPh sb="0" eb="1">
      <t>ダイ</t>
    </rPh>
    <rPh sb="1" eb="2">
      <t>サン</t>
    </rPh>
    <rPh sb="2" eb="3">
      <t>ダイ</t>
    </rPh>
    <rPh sb="3" eb="4">
      <t>フ</t>
    </rPh>
    <phoneticPr fontId="10"/>
  </si>
  <si>
    <t>追手門大</t>
    <rPh sb="0" eb="2">
      <t>オッテ</t>
    </rPh>
    <rPh sb="2" eb="3">
      <t>モン</t>
    </rPh>
    <rPh sb="3" eb="4">
      <t>ダイ</t>
    </rPh>
    <phoneticPr fontId="10"/>
  </si>
  <si>
    <t>常翔啓光</t>
    <rPh sb="0" eb="2">
      <t>ジョウショウ</t>
    </rPh>
    <rPh sb="2" eb="3">
      <t>ケイ</t>
    </rPh>
    <rPh sb="3" eb="4">
      <t>ヒカリ</t>
    </rPh>
    <phoneticPr fontId="10"/>
  </si>
  <si>
    <t>大阪偕星</t>
    <rPh sb="0" eb="2">
      <t>オオサカ</t>
    </rPh>
    <rPh sb="2" eb="3">
      <t>カイ</t>
    </rPh>
    <rPh sb="3" eb="4">
      <t>ホシ</t>
    </rPh>
    <phoneticPr fontId="1"/>
  </si>
  <si>
    <t>太成学院</t>
    <rPh sb="0" eb="1">
      <t>フト</t>
    </rPh>
    <rPh sb="1" eb="2">
      <t>セイ</t>
    </rPh>
    <rPh sb="2" eb="4">
      <t>ガクイン</t>
    </rPh>
    <phoneticPr fontId="10"/>
  </si>
  <si>
    <t>電 通 大</t>
    <rPh sb="0" eb="1">
      <t>デン</t>
    </rPh>
    <rPh sb="2" eb="3">
      <t>ツウ</t>
    </rPh>
    <rPh sb="4" eb="5">
      <t>ダイ</t>
    </rPh>
    <phoneticPr fontId="10"/>
  </si>
  <si>
    <t>同志社香</t>
    <rPh sb="0" eb="3">
      <t>ドウシシャ</t>
    </rPh>
    <rPh sb="3" eb="4">
      <t>カ</t>
    </rPh>
    <phoneticPr fontId="10"/>
  </si>
  <si>
    <t>開　　明</t>
    <rPh sb="0" eb="1">
      <t>カイ</t>
    </rPh>
    <rPh sb="3" eb="4">
      <t>メイ</t>
    </rPh>
    <phoneticPr fontId="10"/>
  </si>
  <si>
    <t>東海仰星</t>
    <rPh sb="0" eb="2">
      <t>トウカイ</t>
    </rPh>
    <rPh sb="2" eb="4">
      <t>ギョウセイ</t>
    </rPh>
    <phoneticPr fontId="10"/>
  </si>
  <si>
    <t>泉　　尾</t>
    <rPh sb="0" eb="1">
      <t>イズミ</t>
    </rPh>
    <rPh sb="3" eb="4">
      <t>オ</t>
    </rPh>
    <phoneticPr fontId="10"/>
  </si>
  <si>
    <t>和　　泉</t>
    <rPh sb="0" eb="1">
      <t>ワ</t>
    </rPh>
    <rPh sb="3" eb="4">
      <t>イズミ</t>
    </rPh>
    <phoneticPr fontId="10"/>
  </si>
  <si>
    <t>泉 大 津</t>
    <rPh sb="0" eb="1">
      <t>イズミ</t>
    </rPh>
    <rPh sb="2" eb="3">
      <t>ダイ</t>
    </rPh>
    <rPh sb="4" eb="5">
      <t>ツ</t>
    </rPh>
    <phoneticPr fontId="10"/>
  </si>
  <si>
    <t>泉 鳥 取</t>
    <rPh sb="0" eb="1">
      <t>イズミ</t>
    </rPh>
    <rPh sb="2" eb="3">
      <t>トリ</t>
    </rPh>
    <rPh sb="4" eb="5">
      <t>トリ</t>
    </rPh>
    <phoneticPr fontId="10"/>
  </si>
  <si>
    <t>市　　岡</t>
    <rPh sb="0" eb="1">
      <t>シ</t>
    </rPh>
    <rPh sb="3" eb="4">
      <t>オカ</t>
    </rPh>
    <phoneticPr fontId="10"/>
  </si>
  <si>
    <t>今　　宮</t>
    <rPh sb="0" eb="1">
      <t>イマ</t>
    </rPh>
    <rPh sb="3" eb="4">
      <t>ミヤ</t>
    </rPh>
    <phoneticPr fontId="10"/>
  </si>
  <si>
    <t xml:space="preserve">　 鳳　 </t>
    <rPh sb="2" eb="3">
      <t>オオトリ</t>
    </rPh>
    <phoneticPr fontId="10"/>
  </si>
  <si>
    <t>貝　　塚</t>
    <rPh sb="0" eb="1">
      <t>カイ</t>
    </rPh>
    <rPh sb="3" eb="4">
      <t>ツカ</t>
    </rPh>
    <phoneticPr fontId="10"/>
  </si>
  <si>
    <t>貝 塚 南</t>
    <rPh sb="0" eb="1">
      <t>カイ</t>
    </rPh>
    <rPh sb="2" eb="3">
      <t>ツカ</t>
    </rPh>
    <rPh sb="4" eb="5">
      <t>ミナミ</t>
    </rPh>
    <phoneticPr fontId="10"/>
  </si>
  <si>
    <t>金　　岡</t>
    <rPh sb="0" eb="1">
      <t>キン</t>
    </rPh>
    <rPh sb="3" eb="4">
      <t>オカ</t>
    </rPh>
    <phoneticPr fontId="10"/>
  </si>
  <si>
    <t>岸 和 田</t>
    <rPh sb="0" eb="1">
      <t>キシ</t>
    </rPh>
    <rPh sb="2" eb="3">
      <t>ワ</t>
    </rPh>
    <rPh sb="4" eb="5">
      <t>タ</t>
    </rPh>
    <phoneticPr fontId="10"/>
  </si>
  <si>
    <t>久 米 田</t>
    <rPh sb="0" eb="1">
      <t>ヒサシ</t>
    </rPh>
    <rPh sb="2" eb="3">
      <t>ベイ</t>
    </rPh>
    <rPh sb="4" eb="5">
      <t>タ</t>
    </rPh>
    <phoneticPr fontId="10"/>
  </si>
  <si>
    <t>堺　　上</t>
    <rPh sb="0" eb="1">
      <t>サカイ</t>
    </rPh>
    <rPh sb="3" eb="4">
      <t>ウエ</t>
    </rPh>
    <phoneticPr fontId="10"/>
  </si>
  <si>
    <t>堺　　西</t>
    <rPh sb="0" eb="1">
      <t>サカイ</t>
    </rPh>
    <rPh sb="3" eb="4">
      <t>ニシ</t>
    </rPh>
    <phoneticPr fontId="10"/>
  </si>
  <si>
    <t>堺　　東</t>
    <rPh sb="0" eb="1">
      <t>サカイ</t>
    </rPh>
    <rPh sb="3" eb="4">
      <t>ヒガシ</t>
    </rPh>
    <phoneticPr fontId="10"/>
  </si>
  <si>
    <t>佐　　野</t>
    <rPh sb="0" eb="1">
      <t>サ</t>
    </rPh>
    <rPh sb="3" eb="4">
      <t>ノ</t>
    </rPh>
    <phoneticPr fontId="10"/>
  </si>
  <si>
    <t>狭　　山</t>
    <rPh sb="0" eb="1">
      <t>セマ</t>
    </rPh>
    <rPh sb="3" eb="4">
      <t>ヤマ</t>
    </rPh>
    <phoneticPr fontId="10"/>
  </si>
  <si>
    <t>信　　太</t>
    <rPh sb="0" eb="1">
      <t>シン</t>
    </rPh>
    <rPh sb="3" eb="4">
      <t>タ</t>
    </rPh>
    <phoneticPr fontId="10"/>
  </si>
  <si>
    <t>咲　　洲</t>
    <rPh sb="0" eb="1">
      <t>サ</t>
    </rPh>
    <rPh sb="3" eb="4">
      <t>ス</t>
    </rPh>
    <phoneticPr fontId="10"/>
  </si>
  <si>
    <t>泉　　北</t>
    <rPh sb="0" eb="1">
      <t>イズミ</t>
    </rPh>
    <rPh sb="3" eb="4">
      <t>キタ</t>
    </rPh>
    <phoneticPr fontId="10"/>
  </si>
  <si>
    <t>泉　　陽</t>
    <rPh sb="0" eb="1">
      <t>セン</t>
    </rPh>
    <rPh sb="3" eb="4">
      <t>ヨウ</t>
    </rPh>
    <phoneticPr fontId="10"/>
  </si>
  <si>
    <t>大　　正</t>
    <rPh sb="0" eb="1">
      <t>ダイ</t>
    </rPh>
    <rPh sb="3" eb="4">
      <t>セイ</t>
    </rPh>
    <phoneticPr fontId="10"/>
  </si>
  <si>
    <t>高　　石</t>
    <rPh sb="0" eb="1">
      <t>タカ</t>
    </rPh>
    <rPh sb="3" eb="4">
      <t>イシ</t>
    </rPh>
    <phoneticPr fontId="10"/>
  </si>
  <si>
    <t>登 美 丘</t>
    <rPh sb="0" eb="1">
      <t>ノボル</t>
    </rPh>
    <rPh sb="2" eb="3">
      <t>ビ</t>
    </rPh>
    <rPh sb="4" eb="5">
      <t>オカ</t>
    </rPh>
    <phoneticPr fontId="10"/>
  </si>
  <si>
    <t>西　　成</t>
    <rPh sb="0" eb="1">
      <t>ニシ</t>
    </rPh>
    <rPh sb="3" eb="4">
      <t>シゲル</t>
    </rPh>
    <phoneticPr fontId="10"/>
  </si>
  <si>
    <t>伯　　太</t>
    <rPh sb="0" eb="1">
      <t>ハク</t>
    </rPh>
    <rPh sb="3" eb="4">
      <t>フトシ</t>
    </rPh>
    <phoneticPr fontId="10"/>
  </si>
  <si>
    <t>福　　泉</t>
    <rPh sb="0" eb="1">
      <t>フク</t>
    </rPh>
    <rPh sb="3" eb="4">
      <t>イズミ</t>
    </rPh>
    <phoneticPr fontId="10"/>
  </si>
  <si>
    <t>成　　美</t>
    <rPh sb="0" eb="1">
      <t>ナ</t>
    </rPh>
    <rPh sb="3" eb="4">
      <t>ミ</t>
    </rPh>
    <phoneticPr fontId="10"/>
  </si>
  <si>
    <t>三 国 丘</t>
    <rPh sb="0" eb="1">
      <t>サン</t>
    </rPh>
    <rPh sb="2" eb="3">
      <t>コク</t>
    </rPh>
    <rPh sb="4" eb="5">
      <t>オカ</t>
    </rPh>
    <phoneticPr fontId="10"/>
  </si>
  <si>
    <t xml:space="preserve">　 岬　 </t>
    <rPh sb="2" eb="3">
      <t>ミサキ</t>
    </rPh>
    <phoneticPr fontId="10"/>
  </si>
  <si>
    <t xml:space="preserve">   港　 </t>
    <rPh sb="3" eb="4">
      <t>ミナト</t>
    </rPh>
    <phoneticPr fontId="10"/>
  </si>
  <si>
    <t>センター</t>
  </si>
  <si>
    <t>堺 工 科</t>
    <rPh sb="0" eb="1">
      <t>サカイ</t>
    </rPh>
    <rPh sb="2" eb="3">
      <t>コウ</t>
    </rPh>
    <rPh sb="4" eb="5">
      <t>カ</t>
    </rPh>
    <phoneticPr fontId="10"/>
  </si>
  <si>
    <t>西野田工</t>
    <rPh sb="0" eb="1">
      <t>ニシ</t>
    </rPh>
    <rPh sb="1" eb="3">
      <t>ノダ</t>
    </rPh>
    <rPh sb="3" eb="4">
      <t>コウ</t>
    </rPh>
    <phoneticPr fontId="10"/>
  </si>
  <si>
    <t>日 根 野</t>
    <rPh sb="0" eb="1">
      <t>ヒ</t>
    </rPh>
    <rPh sb="2" eb="3">
      <t>ネ</t>
    </rPh>
    <rPh sb="4" eb="5">
      <t>ノ</t>
    </rPh>
    <phoneticPr fontId="10"/>
  </si>
  <si>
    <t>岸和田産</t>
    <rPh sb="0" eb="3">
      <t>キシワダ</t>
    </rPh>
    <rPh sb="3" eb="4">
      <t>サン</t>
    </rPh>
    <phoneticPr fontId="10"/>
  </si>
  <si>
    <t>咲　　花</t>
    <rPh sb="0" eb="1">
      <t>サ</t>
    </rPh>
    <rPh sb="3" eb="4">
      <t>ハナ</t>
    </rPh>
    <phoneticPr fontId="10"/>
  </si>
  <si>
    <t>商 大 堺</t>
    <rPh sb="0" eb="1">
      <t>ショウ</t>
    </rPh>
    <rPh sb="2" eb="3">
      <t>ダイ</t>
    </rPh>
    <rPh sb="4" eb="5">
      <t>サカイ</t>
    </rPh>
    <phoneticPr fontId="10"/>
  </si>
  <si>
    <t>浪　　速</t>
    <rPh sb="0" eb="1">
      <t>ナミ</t>
    </rPh>
    <rPh sb="3" eb="4">
      <t>ハヤシ</t>
    </rPh>
    <phoneticPr fontId="10"/>
  </si>
  <si>
    <t>初芝立命</t>
    <rPh sb="0" eb="2">
      <t>ハツシバ</t>
    </rPh>
    <rPh sb="2" eb="4">
      <t>リツメイ</t>
    </rPh>
    <phoneticPr fontId="10"/>
  </si>
  <si>
    <t>帝塚山泉</t>
    <rPh sb="0" eb="3">
      <t>テヅカヤマ</t>
    </rPh>
    <rPh sb="3" eb="4">
      <t>イズミ</t>
    </rPh>
    <phoneticPr fontId="10"/>
  </si>
  <si>
    <t>体大浪商</t>
    <rPh sb="0" eb="1">
      <t>カラダ</t>
    </rPh>
    <rPh sb="1" eb="2">
      <t>ダイ</t>
    </rPh>
    <rPh sb="2" eb="3">
      <t>ナニワ</t>
    </rPh>
    <rPh sb="3" eb="4">
      <t>ショウ</t>
    </rPh>
    <phoneticPr fontId="10"/>
  </si>
  <si>
    <t>教大天王</t>
    <rPh sb="0" eb="1">
      <t>キョウ</t>
    </rPh>
    <rPh sb="1" eb="2">
      <t>ダイ</t>
    </rPh>
    <rPh sb="2" eb="4">
      <t>テンノウ</t>
    </rPh>
    <phoneticPr fontId="10"/>
  </si>
  <si>
    <t>教大平野</t>
    <rPh sb="0" eb="1">
      <t>キョウ</t>
    </rPh>
    <rPh sb="1" eb="2">
      <t>ダイ</t>
    </rPh>
    <rPh sb="2" eb="4">
      <t>ヒラノ</t>
    </rPh>
    <phoneticPr fontId="10"/>
  </si>
  <si>
    <t>阿 倍 野</t>
    <rPh sb="0" eb="1">
      <t>オク</t>
    </rPh>
    <rPh sb="2" eb="3">
      <t>バイ</t>
    </rPh>
    <rPh sb="4" eb="5">
      <t>ノ</t>
    </rPh>
    <phoneticPr fontId="10"/>
  </si>
  <si>
    <t>生　　野</t>
    <rPh sb="0" eb="1">
      <t>ショウ</t>
    </rPh>
    <rPh sb="3" eb="4">
      <t>ノ</t>
    </rPh>
    <phoneticPr fontId="10"/>
  </si>
  <si>
    <t>み ど り</t>
  </si>
  <si>
    <t>大　　塚</t>
    <rPh sb="0" eb="1">
      <t>ダイ</t>
    </rPh>
    <rPh sb="3" eb="4">
      <t>ツカ</t>
    </rPh>
    <phoneticPr fontId="10"/>
  </si>
  <si>
    <t>柏 原 東</t>
    <rPh sb="0" eb="1">
      <t>カシワ</t>
    </rPh>
    <rPh sb="2" eb="3">
      <t>ハラ</t>
    </rPh>
    <rPh sb="4" eb="5">
      <t>ヒガシ</t>
    </rPh>
    <phoneticPr fontId="10"/>
  </si>
  <si>
    <t>河　　南</t>
    <rPh sb="0" eb="1">
      <t>カワ</t>
    </rPh>
    <rPh sb="3" eb="4">
      <t>ミナミ</t>
    </rPh>
    <phoneticPr fontId="10"/>
  </si>
  <si>
    <t>金　　剛</t>
    <rPh sb="0" eb="1">
      <t>キン</t>
    </rPh>
    <rPh sb="3" eb="4">
      <t>ゴウ</t>
    </rPh>
    <phoneticPr fontId="10"/>
  </si>
  <si>
    <t>住　　吉</t>
    <rPh sb="0" eb="1">
      <t>ジュウ</t>
    </rPh>
    <rPh sb="3" eb="4">
      <t>キチ</t>
    </rPh>
    <phoneticPr fontId="10"/>
  </si>
  <si>
    <t>天 王 寺</t>
    <rPh sb="0" eb="1">
      <t>テン</t>
    </rPh>
    <rPh sb="2" eb="3">
      <t>オウ</t>
    </rPh>
    <rPh sb="4" eb="5">
      <t>テラ</t>
    </rPh>
    <phoneticPr fontId="10"/>
  </si>
  <si>
    <t>富 田 林</t>
    <rPh sb="0" eb="1">
      <t>トミ</t>
    </rPh>
    <rPh sb="2" eb="3">
      <t>タ</t>
    </rPh>
    <rPh sb="4" eb="5">
      <t>ハヤシ</t>
    </rPh>
    <phoneticPr fontId="10"/>
  </si>
  <si>
    <t>長　　野</t>
    <rPh sb="0" eb="1">
      <t>チョウ</t>
    </rPh>
    <rPh sb="3" eb="4">
      <t>ノ</t>
    </rPh>
    <phoneticPr fontId="10"/>
  </si>
  <si>
    <t>長 野 北</t>
    <rPh sb="0" eb="1">
      <t>チョウ</t>
    </rPh>
    <rPh sb="2" eb="3">
      <t>ノ</t>
    </rPh>
    <rPh sb="4" eb="5">
      <t>キタ</t>
    </rPh>
    <phoneticPr fontId="10"/>
  </si>
  <si>
    <t>長　　吉</t>
    <rPh sb="0" eb="1">
      <t>チョウ</t>
    </rPh>
    <rPh sb="3" eb="4">
      <t>キチ</t>
    </rPh>
    <phoneticPr fontId="10"/>
  </si>
  <si>
    <t>花　　園</t>
    <rPh sb="0" eb="1">
      <t>ハナ</t>
    </rPh>
    <rPh sb="3" eb="4">
      <t>エン</t>
    </rPh>
    <phoneticPr fontId="10"/>
  </si>
  <si>
    <t>懐 風 館</t>
    <rPh sb="0" eb="1">
      <t>カイ</t>
    </rPh>
    <rPh sb="2" eb="3">
      <t>カゼ</t>
    </rPh>
    <rPh sb="4" eb="5">
      <t>カン</t>
    </rPh>
    <phoneticPr fontId="10"/>
  </si>
  <si>
    <t>東 住 吉</t>
    <rPh sb="0" eb="1">
      <t>ヒガシ</t>
    </rPh>
    <rPh sb="2" eb="3">
      <t>ジュウ</t>
    </rPh>
    <rPh sb="4" eb="5">
      <t>キチ</t>
    </rPh>
    <phoneticPr fontId="10"/>
  </si>
  <si>
    <t>平　　野</t>
    <rPh sb="0" eb="1">
      <t>ヒラ</t>
    </rPh>
    <rPh sb="3" eb="4">
      <t>ノ</t>
    </rPh>
    <phoneticPr fontId="10"/>
  </si>
  <si>
    <t>藤 井 寺</t>
    <rPh sb="0" eb="1">
      <t>フジ</t>
    </rPh>
    <rPh sb="2" eb="3">
      <t>セイ</t>
    </rPh>
    <rPh sb="4" eb="5">
      <t>テラ</t>
    </rPh>
    <phoneticPr fontId="10"/>
  </si>
  <si>
    <t>布　　施</t>
    <rPh sb="0" eb="1">
      <t>ヌノ</t>
    </rPh>
    <rPh sb="3" eb="4">
      <t>シ</t>
    </rPh>
    <phoneticPr fontId="10"/>
  </si>
  <si>
    <t>布 施 北</t>
    <rPh sb="0" eb="1">
      <t>ヌノ</t>
    </rPh>
    <rPh sb="2" eb="3">
      <t>シ</t>
    </rPh>
    <rPh sb="4" eb="5">
      <t>キタ</t>
    </rPh>
    <phoneticPr fontId="10"/>
  </si>
  <si>
    <t>松　　原</t>
    <rPh sb="0" eb="1">
      <t>マツ</t>
    </rPh>
    <rPh sb="3" eb="4">
      <t>ハラ</t>
    </rPh>
    <phoneticPr fontId="10"/>
  </si>
  <si>
    <t>美　　原</t>
    <rPh sb="0" eb="1">
      <t>ビ</t>
    </rPh>
    <rPh sb="3" eb="4">
      <t>ハラ</t>
    </rPh>
    <phoneticPr fontId="10"/>
  </si>
  <si>
    <t>八　　尾</t>
    <rPh sb="0" eb="1">
      <t>ハチ</t>
    </rPh>
    <rPh sb="3" eb="4">
      <t>オ</t>
    </rPh>
    <phoneticPr fontId="10"/>
  </si>
  <si>
    <t>八 尾 北</t>
    <rPh sb="0" eb="1">
      <t>ハチ</t>
    </rPh>
    <rPh sb="2" eb="3">
      <t>オ</t>
    </rPh>
    <rPh sb="4" eb="5">
      <t>キタ</t>
    </rPh>
    <phoneticPr fontId="10"/>
  </si>
  <si>
    <t>山　　本</t>
    <rPh sb="0" eb="1">
      <t>ヤマ</t>
    </rPh>
    <rPh sb="3" eb="4">
      <t>ホン</t>
    </rPh>
    <phoneticPr fontId="10"/>
  </si>
  <si>
    <t>牧岡樟風</t>
    <rPh sb="0" eb="2">
      <t>マキオカ</t>
    </rPh>
    <rPh sb="2" eb="3">
      <t>ショウ</t>
    </rPh>
    <rPh sb="3" eb="4">
      <t>カゼ</t>
    </rPh>
    <phoneticPr fontId="10"/>
  </si>
  <si>
    <t>農　　芸</t>
    <rPh sb="0" eb="1">
      <t>ノウ</t>
    </rPh>
    <rPh sb="3" eb="4">
      <t>ゲイ</t>
    </rPh>
    <phoneticPr fontId="10"/>
  </si>
  <si>
    <t>東住吉総</t>
    <rPh sb="0" eb="1">
      <t>ヒガシ</t>
    </rPh>
    <rPh sb="1" eb="3">
      <t>スミヨシ</t>
    </rPh>
    <rPh sb="3" eb="4">
      <t>ソウ</t>
    </rPh>
    <phoneticPr fontId="10"/>
  </si>
  <si>
    <t>藤井寺工</t>
    <rPh sb="0" eb="3">
      <t>フジイデラ</t>
    </rPh>
    <rPh sb="3" eb="4">
      <t>コウ</t>
    </rPh>
    <phoneticPr fontId="10"/>
  </si>
  <si>
    <t>日　　新</t>
    <rPh sb="0" eb="1">
      <t>ヒ</t>
    </rPh>
    <rPh sb="3" eb="4">
      <t>シン</t>
    </rPh>
    <phoneticPr fontId="10"/>
  </si>
  <si>
    <t>上　　宮</t>
    <rPh sb="0" eb="1">
      <t>ウエ</t>
    </rPh>
    <rPh sb="3" eb="4">
      <t>ミヤ</t>
    </rPh>
    <phoneticPr fontId="10"/>
  </si>
  <si>
    <t>大 商 大</t>
    <rPh sb="0" eb="1">
      <t>ダイ</t>
    </rPh>
    <rPh sb="2" eb="3">
      <t>ショウ</t>
    </rPh>
    <rPh sb="4" eb="5">
      <t>ダイ</t>
    </rPh>
    <phoneticPr fontId="10"/>
  </si>
  <si>
    <t>東大柏原</t>
    <rPh sb="0" eb="2">
      <t>トウダイ</t>
    </rPh>
    <rPh sb="2" eb="4">
      <t>カシワラ</t>
    </rPh>
    <phoneticPr fontId="10"/>
  </si>
  <si>
    <t>近大附属</t>
    <rPh sb="0" eb="1">
      <t>コン</t>
    </rPh>
    <rPh sb="1" eb="2">
      <t>ダイ</t>
    </rPh>
    <rPh sb="2" eb="4">
      <t>フゾク</t>
    </rPh>
    <phoneticPr fontId="10"/>
  </si>
  <si>
    <t>興　　國</t>
    <rPh sb="0" eb="1">
      <t>コウ</t>
    </rPh>
    <rPh sb="3" eb="4">
      <t>コク</t>
    </rPh>
    <phoneticPr fontId="10"/>
  </si>
  <si>
    <t>四天羽曳</t>
    <rPh sb="0" eb="1">
      <t>ヨン</t>
    </rPh>
    <rPh sb="1" eb="2">
      <t>テン</t>
    </rPh>
    <rPh sb="2" eb="3">
      <t>ハ</t>
    </rPh>
    <rPh sb="3" eb="4">
      <t>ヒキ</t>
    </rPh>
    <phoneticPr fontId="10"/>
  </si>
  <si>
    <t>星光学院</t>
    <rPh sb="0" eb="1">
      <t>ホシ</t>
    </rPh>
    <rPh sb="1" eb="2">
      <t>コウ</t>
    </rPh>
    <rPh sb="2" eb="4">
      <t>ガクイン</t>
    </rPh>
    <phoneticPr fontId="10"/>
  </si>
  <si>
    <t>清　　風</t>
    <rPh sb="0" eb="1">
      <t>キヨシ</t>
    </rPh>
    <rPh sb="3" eb="4">
      <t>フウ</t>
    </rPh>
    <phoneticPr fontId="10"/>
  </si>
  <si>
    <t>芥　　川</t>
    <rPh sb="0" eb="1">
      <t>アクタ</t>
    </rPh>
    <rPh sb="3" eb="4">
      <t>カワ</t>
    </rPh>
    <phoneticPr fontId="10"/>
  </si>
  <si>
    <t>阿 武 野</t>
    <rPh sb="0" eb="1">
      <t>オク</t>
    </rPh>
    <rPh sb="2" eb="3">
      <t>ブ</t>
    </rPh>
    <rPh sb="4" eb="5">
      <t>ノ</t>
    </rPh>
    <phoneticPr fontId="10"/>
  </si>
  <si>
    <t>池　　田</t>
    <rPh sb="0" eb="1">
      <t>イケ</t>
    </rPh>
    <rPh sb="3" eb="4">
      <t>タ</t>
    </rPh>
    <phoneticPr fontId="10"/>
  </si>
  <si>
    <t>池 田 北</t>
    <rPh sb="0" eb="1">
      <t>イケ</t>
    </rPh>
    <rPh sb="2" eb="3">
      <t>タ</t>
    </rPh>
    <rPh sb="4" eb="5">
      <t>キタ</t>
    </rPh>
    <phoneticPr fontId="10"/>
  </si>
  <si>
    <t>茨　　木</t>
    <rPh sb="0" eb="1">
      <t>イバラ</t>
    </rPh>
    <rPh sb="3" eb="4">
      <t>キ</t>
    </rPh>
    <phoneticPr fontId="10"/>
  </si>
  <si>
    <t>茨 木 西</t>
    <rPh sb="0" eb="1">
      <t>イバラ</t>
    </rPh>
    <rPh sb="2" eb="3">
      <t>キ</t>
    </rPh>
    <rPh sb="4" eb="5">
      <t>ニシ</t>
    </rPh>
    <phoneticPr fontId="10"/>
  </si>
  <si>
    <t>園　　芸</t>
    <rPh sb="0" eb="1">
      <t>エン</t>
    </rPh>
    <rPh sb="3" eb="4">
      <t>ゲイ</t>
    </rPh>
    <phoneticPr fontId="10"/>
  </si>
  <si>
    <t>春 日 丘</t>
    <rPh sb="0" eb="1">
      <t>ハル</t>
    </rPh>
    <rPh sb="2" eb="3">
      <t>ヒ</t>
    </rPh>
    <rPh sb="4" eb="5">
      <t>オカ</t>
    </rPh>
    <phoneticPr fontId="10"/>
  </si>
  <si>
    <t>北 千 里</t>
    <rPh sb="0" eb="1">
      <t>キタ</t>
    </rPh>
    <rPh sb="2" eb="3">
      <t>セン</t>
    </rPh>
    <rPh sb="4" eb="5">
      <t>サト</t>
    </rPh>
    <phoneticPr fontId="10"/>
  </si>
  <si>
    <t>北　　野</t>
    <rPh sb="0" eb="1">
      <t>キタ</t>
    </rPh>
    <rPh sb="3" eb="4">
      <t>ノ</t>
    </rPh>
    <phoneticPr fontId="10"/>
  </si>
  <si>
    <t>柴　　島</t>
    <rPh sb="0" eb="1">
      <t>シバ</t>
    </rPh>
    <rPh sb="3" eb="4">
      <t>シマ</t>
    </rPh>
    <phoneticPr fontId="10"/>
  </si>
  <si>
    <t>桜　　塚</t>
    <rPh sb="0" eb="1">
      <t>サクラ</t>
    </rPh>
    <rPh sb="3" eb="4">
      <t>ツカ</t>
    </rPh>
    <phoneticPr fontId="10"/>
  </si>
  <si>
    <t>渋　　谷</t>
    <rPh sb="0" eb="1">
      <t>シブ</t>
    </rPh>
    <rPh sb="3" eb="4">
      <t>タニ</t>
    </rPh>
    <phoneticPr fontId="10"/>
  </si>
  <si>
    <t>金蘭千里</t>
    <rPh sb="0" eb="2">
      <t>キンラン</t>
    </rPh>
    <rPh sb="2" eb="4">
      <t>センリ</t>
    </rPh>
    <phoneticPr fontId="1"/>
  </si>
  <si>
    <t>規 の 木</t>
    <rPh sb="0" eb="1">
      <t>キ</t>
    </rPh>
    <rPh sb="4" eb="5">
      <t>キ</t>
    </rPh>
    <phoneticPr fontId="10"/>
  </si>
  <si>
    <t>島　　本</t>
    <rPh sb="0" eb="1">
      <t>シマ</t>
    </rPh>
    <rPh sb="3" eb="4">
      <t>ホン</t>
    </rPh>
    <phoneticPr fontId="10"/>
  </si>
  <si>
    <t>吹　　田</t>
    <rPh sb="0" eb="1">
      <t>スイ</t>
    </rPh>
    <rPh sb="3" eb="4">
      <t>タ</t>
    </rPh>
    <phoneticPr fontId="10"/>
  </si>
  <si>
    <t>吹 田 東</t>
    <rPh sb="0" eb="1">
      <t>スイ</t>
    </rPh>
    <rPh sb="2" eb="3">
      <t>タ</t>
    </rPh>
    <rPh sb="4" eb="5">
      <t>ヒガシ</t>
    </rPh>
    <phoneticPr fontId="10"/>
  </si>
  <si>
    <t>摂　　津</t>
    <rPh sb="0" eb="1">
      <t>セツ</t>
    </rPh>
    <rPh sb="3" eb="4">
      <t>ツ</t>
    </rPh>
    <phoneticPr fontId="10"/>
  </si>
  <si>
    <t>千　　里</t>
    <rPh sb="0" eb="1">
      <t>セン</t>
    </rPh>
    <rPh sb="3" eb="4">
      <t>サト</t>
    </rPh>
    <phoneticPr fontId="10"/>
  </si>
  <si>
    <t>高 槻 北</t>
    <rPh sb="0" eb="1">
      <t>タカ</t>
    </rPh>
    <rPh sb="2" eb="3">
      <t>ツキ</t>
    </rPh>
    <rPh sb="4" eb="5">
      <t>キタ</t>
    </rPh>
    <phoneticPr fontId="10"/>
  </si>
  <si>
    <t>豊　　島</t>
    <rPh sb="0" eb="1">
      <t>ユタカ</t>
    </rPh>
    <rPh sb="3" eb="4">
      <t>シマ</t>
    </rPh>
    <phoneticPr fontId="10"/>
  </si>
  <si>
    <t>豊　　中</t>
    <rPh sb="0" eb="1">
      <t>ユタカ</t>
    </rPh>
    <rPh sb="3" eb="4">
      <t>ナカ</t>
    </rPh>
    <phoneticPr fontId="10"/>
  </si>
  <si>
    <t>西 淀 川</t>
    <rPh sb="0" eb="1">
      <t>ニシ</t>
    </rPh>
    <rPh sb="2" eb="3">
      <t>ヨド</t>
    </rPh>
    <rPh sb="4" eb="5">
      <t>カワ</t>
    </rPh>
    <phoneticPr fontId="10"/>
  </si>
  <si>
    <t>東 淀 川</t>
    <rPh sb="0" eb="1">
      <t>ヒガシ</t>
    </rPh>
    <rPh sb="2" eb="3">
      <t>ヨド</t>
    </rPh>
    <rPh sb="4" eb="5">
      <t>カワ</t>
    </rPh>
    <phoneticPr fontId="10"/>
  </si>
  <si>
    <t>福　　井</t>
    <rPh sb="0" eb="1">
      <t>フク</t>
    </rPh>
    <rPh sb="3" eb="4">
      <t>セイ</t>
    </rPh>
    <phoneticPr fontId="10"/>
  </si>
  <si>
    <t>三　　島</t>
    <rPh sb="0" eb="1">
      <t>サン</t>
    </rPh>
    <rPh sb="3" eb="4">
      <t>シマ</t>
    </rPh>
    <phoneticPr fontId="10"/>
  </si>
  <si>
    <t>箕　　面</t>
    <rPh sb="0" eb="1">
      <t>ミ</t>
    </rPh>
    <rPh sb="3" eb="4">
      <t>メン</t>
    </rPh>
    <phoneticPr fontId="10"/>
  </si>
  <si>
    <t>箕 面 東</t>
    <rPh sb="0" eb="1">
      <t>ミ</t>
    </rPh>
    <rPh sb="2" eb="3">
      <t>メン</t>
    </rPh>
    <rPh sb="4" eb="5">
      <t>ヒガシ</t>
    </rPh>
    <phoneticPr fontId="10"/>
  </si>
  <si>
    <t>大　　冠</t>
    <rPh sb="0" eb="1">
      <t>オオ</t>
    </rPh>
    <rPh sb="3" eb="4">
      <t>カンムリ</t>
    </rPh>
    <phoneticPr fontId="10"/>
  </si>
  <si>
    <t>北　　淀</t>
    <rPh sb="0" eb="1">
      <t>キタ</t>
    </rPh>
    <rPh sb="3" eb="4">
      <t>ヨド</t>
    </rPh>
    <phoneticPr fontId="10"/>
  </si>
  <si>
    <t>淀　　商</t>
    <rPh sb="0" eb="1">
      <t>ヨド</t>
    </rPh>
    <rPh sb="3" eb="4">
      <t>ショウ</t>
    </rPh>
    <phoneticPr fontId="10"/>
  </si>
  <si>
    <t>大　　阪</t>
    <rPh sb="0" eb="1">
      <t>ダイ</t>
    </rPh>
    <rPh sb="3" eb="4">
      <t>サカ</t>
    </rPh>
    <phoneticPr fontId="10"/>
  </si>
  <si>
    <t>追手門学</t>
    <rPh sb="0" eb="1">
      <t>オ</t>
    </rPh>
    <rPh sb="1" eb="2">
      <t>テ</t>
    </rPh>
    <rPh sb="2" eb="3">
      <t>モン</t>
    </rPh>
    <rPh sb="3" eb="4">
      <t>ガク</t>
    </rPh>
    <phoneticPr fontId="10"/>
  </si>
  <si>
    <t>関 大 一</t>
    <rPh sb="0" eb="1">
      <t>セキ</t>
    </rPh>
    <rPh sb="2" eb="3">
      <t>ダイ</t>
    </rPh>
    <rPh sb="4" eb="5">
      <t>イチ</t>
    </rPh>
    <phoneticPr fontId="10"/>
  </si>
  <si>
    <t>高　　槻</t>
    <rPh sb="0" eb="1">
      <t>タカ</t>
    </rPh>
    <rPh sb="3" eb="4">
      <t>ツキ</t>
    </rPh>
    <phoneticPr fontId="10"/>
  </si>
  <si>
    <t>星　　翔</t>
    <rPh sb="0" eb="1">
      <t>ホシ</t>
    </rPh>
    <rPh sb="3" eb="4">
      <t>ショウ</t>
    </rPh>
    <phoneticPr fontId="10"/>
  </si>
  <si>
    <t>履 正 社</t>
    <rPh sb="0" eb="1">
      <t>クツ</t>
    </rPh>
    <rPh sb="2" eb="3">
      <t>セイ</t>
    </rPh>
    <rPh sb="4" eb="5">
      <t>シャ</t>
    </rPh>
    <phoneticPr fontId="10"/>
  </si>
  <si>
    <t>箕面自由</t>
    <rPh sb="0" eb="2">
      <t>ミノオ</t>
    </rPh>
    <rPh sb="2" eb="4">
      <t>ジユウ</t>
    </rPh>
    <phoneticPr fontId="10"/>
  </si>
  <si>
    <t>三 国 丘</t>
  </si>
  <si>
    <t>都島第二</t>
  </si>
  <si>
    <t>西野田工</t>
  </si>
  <si>
    <t>岸和田産</t>
  </si>
  <si>
    <t>佐野工科</t>
    <rPh sb="0" eb="2">
      <t>サノ</t>
    </rPh>
    <rPh sb="2" eb="4">
      <t>コウカ</t>
    </rPh>
    <phoneticPr fontId="1"/>
  </si>
  <si>
    <t>日　　新</t>
    <rPh sb="0" eb="1">
      <t>ヒ</t>
    </rPh>
    <rPh sb="3" eb="4">
      <t>アラタ</t>
    </rPh>
    <phoneticPr fontId="1"/>
  </si>
  <si>
    <t>科学技術</t>
  </si>
  <si>
    <t>建　　国</t>
    <rPh sb="0" eb="1">
      <t>ケン</t>
    </rPh>
    <rPh sb="3" eb="4">
      <t>コク</t>
    </rPh>
    <phoneticPr fontId="10"/>
  </si>
  <si>
    <t>能　　勢</t>
    <rPh sb="0" eb="1">
      <t>ノウ</t>
    </rPh>
    <rPh sb="3" eb="4">
      <t>ゼイ</t>
    </rPh>
    <phoneticPr fontId="10"/>
  </si>
  <si>
    <t>藤井寺工</t>
  </si>
  <si>
    <t>野　　崎</t>
    <rPh sb="0" eb="1">
      <t>ノ</t>
    </rPh>
    <rPh sb="3" eb="4">
      <t>ザキ</t>
    </rPh>
    <phoneticPr fontId="10"/>
  </si>
  <si>
    <t>プール学</t>
    <rPh sb="3" eb="4">
      <t>ガク</t>
    </rPh>
    <phoneticPr fontId="10"/>
  </si>
  <si>
    <t>Ｏ Ｂ Ｆ</t>
  </si>
  <si>
    <t>中　　央</t>
    <rPh sb="0" eb="1">
      <t>ナカ</t>
    </rPh>
    <rPh sb="3" eb="4">
      <t>オウ</t>
    </rPh>
    <phoneticPr fontId="1"/>
  </si>
  <si>
    <t>学芸中等</t>
    <rPh sb="0" eb="2">
      <t>ガクゲイ</t>
    </rPh>
    <rPh sb="2" eb="4">
      <t>チュウトウ</t>
    </rPh>
    <phoneticPr fontId="10"/>
  </si>
  <si>
    <t>東大敬愛</t>
    <rPh sb="0" eb="2">
      <t>トウダイ</t>
    </rPh>
    <rPh sb="2" eb="4">
      <t>ケイアイ</t>
    </rPh>
    <phoneticPr fontId="10"/>
  </si>
  <si>
    <t>山　　田</t>
    <rPh sb="0" eb="1">
      <t>ヤマ</t>
    </rPh>
    <rPh sb="3" eb="4">
      <t>タ</t>
    </rPh>
    <phoneticPr fontId="10"/>
  </si>
  <si>
    <t>光陽台天</t>
    <rPh sb="0" eb="3">
      <t>コウヨウダイ</t>
    </rPh>
    <rPh sb="3" eb="4">
      <t>テン</t>
    </rPh>
    <phoneticPr fontId="1"/>
  </si>
  <si>
    <t>光 陽 台</t>
    <rPh sb="0" eb="1">
      <t>ミツ</t>
    </rPh>
    <rPh sb="2" eb="3">
      <t>ヨウ</t>
    </rPh>
    <rPh sb="4" eb="5">
      <t>ダイ</t>
    </rPh>
    <phoneticPr fontId="1"/>
  </si>
  <si>
    <t>交　　野</t>
    <rPh sb="0" eb="1">
      <t>コウ</t>
    </rPh>
    <rPh sb="3" eb="4">
      <t>ノ</t>
    </rPh>
    <phoneticPr fontId="10"/>
  </si>
  <si>
    <t xml:space="preserve">　 西　 </t>
    <rPh sb="2" eb="3">
      <t>ニシ</t>
    </rPh>
    <phoneticPr fontId="10"/>
  </si>
  <si>
    <t>布　　施</t>
  </si>
  <si>
    <t>昇　　陽</t>
  </si>
  <si>
    <t>金光藤蔭</t>
    <rPh sb="0" eb="1">
      <t>キン</t>
    </rPh>
    <rPh sb="1" eb="2">
      <t>ヒカリ</t>
    </rPh>
    <rPh sb="2" eb="3">
      <t>トウ</t>
    </rPh>
    <rPh sb="3" eb="4">
      <t>イン</t>
    </rPh>
    <phoneticPr fontId="10"/>
  </si>
  <si>
    <t>好文学園</t>
  </si>
  <si>
    <t>大阪信愛</t>
  </si>
  <si>
    <t>クラーク</t>
  </si>
  <si>
    <t>ヒュ-マン</t>
  </si>
  <si>
    <t>朝鮮高級</t>
    <rPh sb="0" eb="2">
      <t>チョウセン</t>
    </rPh>
    <rPh sb="2" eb="4">
      <t>コウキュウ</t>
    </rPh>
    <phoneticPr fontId="10"/>
  </si>
  <si>
    <t>府大工専</t>
    <rPh sb="0" eb="1">
      <t>フ</t>
    </rPh>
    <rPh sb="1" eb="2">
      <t>ダイ</t>
    </rPh>
    <rPh sb="2" eb="3">
      <t>コウ</t>
    </rPh>
    <rPh sb="3" eb="4">
      <t>セン</t>
    </rPh>
    <phoneticPr fontId="10"/>
  </si>
  <si>
    <t>大阪薫英女学院</t>
    <rPh sb="0" eb="2">
      <t>オオサカ</t>
    </rPh>
    <rPh sb="2" eb="4">
      <t>クンエイ</t>
    </rPh>
    <rPh sb="4" eb="7">
      <t>ジョガクイン</t>
    </rPh>
    <phoneticPr fontId="1"/>
  </si>
  <si>
    <t>大阪薫英</t>
    <rPh sb="0" eb="2">
      <t>オオサカ</t>
    </rPh>
    <rPh sb="2" eb="4">
      <t>クンエイ</t>
    </rPh>
    <phoneticPr fontId="2"/>
  </si>
  <si>
    <t>　　　　申込締切日：令和 元 年 8 月 15 日（木）　メールのみ</t>
    <rPh sb="10" eb="12">
      <t>レイワ</t>
    </rPh>
    <rPh sb="13" eb="14">
      <t>ガン</t>
    </rPh>
    <rPh sb="26" eb="27">
      <t>モク</t>
    </rPh>
    <phoneticPr fontId="5"/>
  </si>
  <si>
    <t>令和元年８月　　　日</t>
    <rPh sb="0" eb="2">
      <t>レイワ</t>
    </rPh>
    <rPh sb="2" eb="4">
      <t>ガンネン</t>
    </rPh>
    <rPh sb="5" eb="6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</si>
</sst>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?&quot;Kg&quot;"/>
  </numFmts>
  <fonts count="38" x14ac:knownFonts="1">
    <font>
      <sz val="11"/>
      <color theme="1"/>
      <name val="ＭＳ Ｐゴシック"/>
      <family val="2"/>
      <charset val="128"/>
      <scheme val="minor"/>
    </font>
    <font>
      <sz val="2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6"/>
      <color indexed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b/>
      <sz val="11"/>
      <name val="HG丸ｺﾞｼｯｸM-PRO"/>
      <family val="3"/>
      <charset val="128"/>
    </font>
    <font>
      <b/>
      <sz val="14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6">
    <xf numFmtId="0" fontId="0" fillId="0" borderId="0" xfId="0">
      <alignment vertical="center"/>
    </xf>
    <xf numFmtId="0" fontId="0" fillId="0" borderId="0" xfId="0" applyProtection="1">
      <alignment vertical="center"/>
    </xf>
    <xf numFmtId="58" fontId="3" fillId="0" borderId="0" xfId="0" applyNumberFormat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31" fontId="3" fillId="0" borderId="0" xfId="0" applyNumberFormat="1" applyFont="1" applyAlignment="1" applyProtection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>
      <alignment vertical="center"/>
    </xf>
    <xf numFmtId="0" fontId="0" fillId="0" borderId="37" xfId="0" applyBorder="1">
      <alignment vertical="center"/>
    </xf>
    <xf numFmtId="0" fontId="16" fillId="0" borderId="17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18" fillId="0" borderId="0" xfId="0" applyFont="1" applyBorder="1" applyAlignment="1">
      <alignment horizontal="justify"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6" fillId="0" borderId="0" xfId="1">
      <alignment vertical="center"/>
    </xf>
    <xf numFmtId="0" fontId="6" fillId="0" borderId="0" xfId="1" applyFont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19" fillId="2" borderId="45" xfId="0" applyFont="1" applyFill="1" applyBorder="1" applyAlignment="1" applyProtection="1">
      <alignment horizontal="center" vertical="center"/>
    </xf>
    <xf numFmtId="0" fontId="19" fillId="2" borderId="46" xfId="0" applyFont="1" applyFill="1" applyBorder="1" applyAlignment="1" applyProtection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/>
    <xf numFmtId="49" fontId="21" fillId="0" borderId="0" xfId="0" applyNumberFormat="1" applyFont="1" applyBorder="1" applyAlignment="1"/>
    <xf numFmtId="0" fontId="2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0" fillId="0" borderId="52" xfId="0" applyBorder="1">
      <alignment vertical="center"/>
    </xf>
    <xf numFmtId="0" fontId="0" fillId="0" borderId="38" xfId="0" applyBorder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>
      <alignment vertical="center"/>
    </xf>
    <xf numFmtId="0" fontId="0" fillId="0" borderId="40" xfId="0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>
      <alignment vertical="center"/>
    </xf>
    <xf numFmtId="0" fontId="1" fillId="0" borderId="57" xfId="0" applyFont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1" applyAlignment="1">
      <alignment horizontal="left" vertical="center"/>
    </xf>
    <xf numFmtId="0" fontId="12" fillId="4" borderId="34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/>
      <protection locked="0"/>
    </xf>
    <xf numFmtId="0" fontId="12" fillId="4" borderId="54" xfId="0" applyFont="1" applyFill="1" applyBorder="1" applyAlignment="1" applyProtection="1">
      <alignment horizontal="center" vertical="center"/>
      <protection locked="0"/>
    </xf>
    <xf numFmtId="0" fontId="12" fillId="4" borderId="55" xfId="0" applyFont="1" applyFill="1" applyBorder="1" applyAlignment="1" applyProtection="1">
      <alignment horizontal="center" vertical="center"/>
      <protection locked="0"/>
    </xf>
    <xf numFmtId="0" fontId="9" fillId="4" borderId="55" xfId="0" applyFont="1" applyFill="1" applyBorder="1" applyAlignment="1" applyProtection="1">
      <alignment horizontal="center" vertical="center"/>
      <protection locked="0"/>
    </xf>
    <xf numFmtId="0" fontId="9" fillId="4" borderId="56" xfId="0" applyFont="1" applyFill="1" applyBorder="1" applyAlignment="1" applyProtection="1">
      <alignment horizontal="center" vertical="center"/>
      <protection locked="0"/>
    </xf>
    <xf numFmtId="0" fontId="12" fillId="4" borderId="56" xfId="0" applyFont="1" applyFill="1" applyBorder="1" applyAlignment="1" applyProtection="1">
      <alignment horizontal="center" vertical="center"/>
      <protection locked="0"/>
    </xf>
    <xf numFmtId="0" fontId="12" fillId="4" borderId="57" xfId="0" applyFont="1" applyFill="1" applyBorder="1" applyAlignment="1" applyProtection="1">
      <alignment horizontal="center" vertical="center"/>
      <protection locked="0"/>
    </xf>
    <xf numFmtId="0" fontId="12" fillId="4" borderId="61" xfId="0" applyFont="1" applyFill="1" applyBorder="1" applyAlignment="1" applyProtection="1">
      <alignment horizontal="center" vertical="center"/>
      <protection locked="0"/>
    </xf>
    <xf numFmtId="0" fontId="12" fillId="4" borderId="65" xfId="0" applyFont="1" applyFill="1" applyBorder="1" applyAlignment="1" applyProtection="1">
      <alignment horizontal="center" vertical="center"/>
      <protection locked="0"/>
    </xf>
    <xf numFmtId="0" fontId="10" fillId="5" borderId="31" xfId="0" applyFont="1" applyFill="1" applyBorder="1" applyAlignment="1" applyProtection="1">
      <alignment horizontal="center" vertical="center"/>
    </xf>
    <xf numFmtId="0" fontId="10" fillId="5" borderId="30" xfId="0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center" vertical="center"/>
    </xf>
    <xf numFmtId="0" fontId="9" fillId="5" borderId="24" xfId="0" applyFont="1" applyFill="1" applyBorder="1" applyAlignment="1" applyProtection="1">
      <alignment horizontal="center" vertical="center"/>
      <protection locked="0"/>
    </xf>
    <xf numFmtId="0" fontId="1" fillId="5" borderId="52" xfId="0" applyFont="1" applyFill="1" applyBorder="1" applyAlignment="1" applyProtection="1">
      <alignment horizontal="center" vertical="center"/>
      <protection locked="0"/>
    </xf>
    <xf numFmtId="0" fontId="9" fillId="5" borderId="34" xfId="0" applyFont="1" applyFill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49" fontId="0" fillId="5" borderId="52" xfId="0" applyNumberFormat="1" applyFill="1" applyBorder="1" applyAlignment="1" applyProtection="1">
      <alignment horizontal="center" vertical="center"/>
      <protection locked="0"/>
    </xf>
    <xf numFmtId="0" fontId="9" fillId="5" borderId="48" xfId="0" applyFont="1" applyFill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9" fillId="5" borderId="53" xfId="0" applyFont="1" applyFill="1" applyBorder="1" applyAlignment="1" applyProtection="1">
      <alignment horizontal="center" vertical="center"/>
      <protection locked="0"/>
    </xf>
    <xf numFmtId="0" fontId="9" fillId="5" borderId="39" xfId="0" applyFont="1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49" fontId="0" fillId="5" borderId="38" xfId="0" applyNumberFormat="1" applyFill="1" applyBorder="1" applyAlignment="1" applyProtection="1">
      <alignment horizontal="center" vertical="center"/>
      <protection locked="0"/>
    </xf>
    <xf numFmtId="0" fontId="9" fillId="5" borderId="66" xfId="0" applyFont="1" applyFill="1" applyBorder="1" applyAlignment="1" applyProtection="1">
      <alignment horizontal="center" vertical="center"/>
      <protection locked="0"/>
    </xf>
    <xf numFmtId="0" fontId="1" fillId="5" borderId="40" xfId="0" applyFont="1" applyFill="1" applyBorder="1" applyAlignment="1" applyProtection="1">
      <alignment horizontal="center" vertical="center"/>
      <protection locked="0"/>
    </xf>
    <xf numFmtId="0" fontId="9" fillId="5" borderId="55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0" fillId="5" borderId="68" xfId="0" applyFill="1" applyBorder="1" applyAlignment="1" applyProtection="1">
      <alignment horizontal="center" vertical="center"/>
      <protection locked="0"/>
    </xf>
    <xf numFmtId="49" fontId="0" fillId="5" borderId="40" xfId="0" applyNumberFormat="1" applyFill="1" applyBorder="1" applyAlignment="1" applyProtection="1">
      <alignment horizontal="center" vertical="center"/>
      <protection locked="0"/>
    </xf>
    <xf numFmtId="176" fontId="0" fillId="6" borderId="36" xfId="0" applyNumberFormat="1" applyFill="1" applyBorder="1" applyAlignment="1" applyProtection="1">
      <alignment horizontal="center" vertical="center"/>
      <protection locked="0"/>
    </xf>
    <xf numFmtId="176" fontId="0" fillId="6" borderId="39" xfId="0" applyNumberFormat="1" applyFill="1" applyBorder="1" applyAlignment="1" applyProtection="1">
      <alignment horizontal="center" vertical="center"/>
      <protection locked="0"/>
    </xf>
    <xf numFmtId="176" fontId="0" fillId="6" borderId="41" xfId="0" applyNumberFormat="1" applyFill="1" applyBorder="1" applyAlignment="1" applyProtection="1">
      <alignment horizontal="center" vertical="center"/>
      <protection locked="0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5" fillId="4" borderId="53" xfId="0" applyFont="1" applyFill="1" applyBorder="1" applyAlignment="1" applyProtection="1">
      <alignment horizontal="center" vertical="center"/>
      <protection locked="0"/>
    </xf>
    <xf numFmtId="0" fontId="24" fillId="0" borderId="0" xfId="1" applyFont="1" applyAlignment="1">
      <alignment horizontal="left" vertical="center"/>
    </xf>
    <xf numFmtId="0" fontId="25" fillId="5" borderId="53" xfId="0" applyFont="1" applyFill="1" applyBorder="1" applyAlignment="1" applyProtection="1">
      <alignment horizontal="center" vertical="center"/>
      <protection locked="0"/>
    </xf>
    <xf numFmtId="176" fontId="26" fillId="6" borderId="53" xfId="0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>
      <alignment vertical="center"/>
    </xf>
    <xf numFmtId="0" fontId="27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30" fillId="0" borderId="0" xfId="1" applyFont="1" applyFill="1" applyAlignment="1">
      <alignment horizontal="left" vertical="center"/>
    </xf>
    <xf numFmtId="0" fontId="31" fillId="0" borderId="0" xfId="1" applyFont="1" applyAlignment="1">
      <alignment horizontal="justify"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1" applyFont="1" applyAlignment="1">
      <alignment horizontal="left" vertical="center"/>
    </xf>
    <xf numFmtId="0" fontId="24" fillId="0" borderId="23" xfId="1" applyFont="1" applyBorder="1" applyAlignment="1">
      <alignment horizontal="left" vertical="center"/>
    </xf>
    <xf numFmtId="0" fontId="24" fillId="0" borderId="18" xfId="1" applyFont="1" applyBorder="1" applyAlignment="1">
      <alignment horizontal="left" vertical="center"/>
    </xf>
    <xf numFmtId="0" fontId="24" fillId="0" borderId="19" xfId="1" applyFont="1" applyBorder="1" applyAlignment="1">
      <alignment horizontal="left" vertical="center"/>
    </xf>
    <xf numFmtId="0" fontId="24" fillId="0" borderId="9" xfId="1" applyFont="1" applyBorder="1" applyAlignment="1">
      <alignment horizontal="left" vertical="center"/>
    </xf>
    <xf numFmtId="0" fontId="24" fillId="0" borderId="10" xfId="1" applyFont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30" fillId="0" borderId="11" xfId="1" applyFont="1" applyFill="1" applyBorder="1" applyAlignment="1">
      <alignment horizontal="left" vertical="center"/>
    </xf>
    <xf numFmtId="0" fontId="6" fillId="0" borderId="9" xfId="1" applyFont="1" applyBorder="1">
      <alignment vertical="center"/>
    </xf>
    <xf numFmtId="0" fontId="30" fillId="0" borderId="0" xfId="1" applyFont="1" applyFill="1" applyAlignment="1">
      <alignment horizontal="center" vertical="center"/>
    </xf>
    <xf numFmtId="0" fontId="27" fillId="0" borderId="0" xfId="1" applyFont="1" applyAlignment="1">
      <alignment horizontal="right" vertical="top"/>
    </xf>
    <xf numFmtId="0" fontId="24" fillId="0" borderId="0" xfId="1" applyFont="1" applyAlignment="1">
      <alignment horizontal="left" vertical="top"/>
    </xf>
    <xf numFmtId="0" fontId="0" fillId="0" borderId="0" xfId="0" applyNumberFormat="1">
      <alignment vertical="center"/>
    </xf>
    <xf numFmtId="0" fontId="28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center" shrinkToFit="1"/>
    </xf>
    <xf numFmtId="0" fontId="24" fillId="0" borderId="0" xfId="1" applyFont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6" fillId="0" borderId="0" xfId="1" applyFont="1" applyAlignment="1">
      <alignment horizontal="left" vertical="center"/>
    </xf>
    <xf numFmtId="0" fontId="30" fillId="0" borderId="0" xfId="1" applyFont="1" applyFill="1" applyAlignment="1">
      <alignment horizontal="center" vertical="center"/>
    </xf>
    <xf numFmtId="0" fontId="36" fillId="0" borderId="0" xfId="1" applyFont="1" applyAlignment="1">
      <alignment horizontal="left" vertical="top" wrapText="1"/>
    </xf>
    <xf numFmtId="0" fontId="0" fillId="4" borderId="54" xfId="0" applyFill="1" applyBorder="1" applyAlignment="1" applyProtection="1">
      <alignment horizontal="center" vertical="center" shrinkToFit="1"/>
      <protection locked="0"/>
    </xf>
    <xf numFmtId="0" fontId="0" fillId="4" borderId="62" xfId="0" applyFill="1" applyBorder="1" applyAlignment="1" applyProtection="1">
      <alignment horizontal="center" vertical="center" shrinkToFit="1"/>
      <protection locked="0"/>
    </xf>
    <xf numFmtId="0" fontId="11" fillId="4" borderId="63" xfId="0" applyFont="1" applyFill="1" applyBorder="1" applyAlignment="1" applyProtection="1">
      <alignment horizontal="center" vertical="center" shrinkToFit="1"/>
      <protection locked="0"/>
    </xf>
    <xf numFmtId="0" fontId="11" fillId="4" borderId="64" xfId="0" applyFont="1" applyFill="1" applyBorder="1" applyAlignment="1" applyProtection="1">
      <alignment horizontal="center" vertical="center" shrinkToFit="1"/>
      <protection locked="0"/>
    </xf>
    <xf numFmtId="0" fontId="0" fillId="4" borderId="56" xfId="0" applyFill="1" applyBorder="1" applyAlignment="1" applyProtection="1">
      <alignment horizontal="center" vertical="center" shrinkToFit="1"/>
      <protection locked="0"/>
    </xf>
    <xf numFmtId="0" fontId="0" fillId="4" borderId="67" xfId="0" applyFill="1" applyBorder="1" applyAlignment="1" applyProtection="1">
      <alignment horizontal="center" vertical="center" shrinkToFit="1"/>
      <protection locked="0"/>
    </xf>
    <xf numFmtId="0" fontId="11" fillId="4" borderId="27" xfId="0" applyFont="1" applyFill="1" applyBorder="1" applyAlignment="1" applyProtection="1">
      <alignment horizontal="center" vertical="center" shrinkToFit="1"/>
      <protection locked="0"/>
    </xf>
    <xf numFmtId="0" fontId="11" fillId="4" borderId="28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49" fontId="8" fillId="4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</xf>
    <xf numFmtId="31" fontId="3" fillId="0" borderId="0" xfId="0" applyNumberFormat="1" applyFont="1" applyAlignment="1" applyProtection="1">
      <alignment horizontal="righ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41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distributed" vertical="center" wrapText="1" indent="2"/>
    </xf>
    <xf numFmtId="0" fontId="16" fillId="0" borderId="26" xfId="0" applyFont="1" applyFill="1" applyBorder="1" applyAlignment="1" applyProtection="1">
      <alignment horizontal="distributed" vertical="center" wrapText="1" indent="2"/>
    </xf>
    <xf numFmtId="0" fontId="0" fillId="4" borderId="35" xfId="0" applyFill="1" applyBorder="1" applyAlignment="1" applyProtection="1">
      <alignment horizontal="center" vertical="center" shrinkToFit="1"/>
      <protection locked="0"/>
    </xf>
    <xf numFmtId="0" fontId="0" fillId="4" borderId="58" xfId="0" applyFill="1" applyBorder="1" applyAlignment="1" applyProtection="1">
      <alignment horizontal="center" vertical="center" shrinkToFit="1"/>
      <protection locked="0"/>
    </xf>
    <xf numFmtId="0" fontId="11" fillId="4" borderId="59" xfId="0" applyFont="1" applyFill="1" applyBorder="1" applyAlignment="1" applyProtection="1">
      <alignment horizontal="center" vertical="center" shrinkToFit="1"/>
      <protection locked="0"/>
    </xf>
    <xf numFmtId="0" fontId="11" fillId="4" borderId="60" xfId="0" applyFont="1" applyFill="1" applyBorder="1" applyAlignment="1" applyProtection="1">
      <alignment horizontal="center" vertical="center" shrinkToFit="1"/>
      <protection locked="0"/>
    </xf>
    <xf numFmtId="0" fontId="18" fillId="5" borderId="38" xfId="0" applyFont="1" applyFill="1" applyBorder="1" applyAlignment="1" applyProtection="1">
      <alignment horizontal="center" vertical="center" wrapText="1"/>
    </xf>
    <xf numFmtId="0" fontId="18" fillId="5" borderId="40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distributed" vertical="center" indent="1"/>
    </xf>
    <xf numFmtId="0" fontId="19" fillId="2" borderId="25" xfId="0" applyFont="1" applyFill="1" applyBorder="1" applyAlignment="1" applyProtection="1">
      <alignment horizontal="distributed" vertical="center" indent="1"/>
    </xf>
    <xf numFmtId="0" fontId="19" fillId="2" borderId="26" xfId="0" applyFont="1" applyFill="1" applyBorder="1" applyAlignment="1" applyProtection="1">
      <alignment horizontal="distributed" vertical="center" indent="1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1" fillId="5" borderId="47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0" fillId="5" borderId="48" xfId="0" applyFont="1" applyFill="1" applyBorder="1" applyAlignment="1" applyProtection="1">
      <alignment horizontal="center" vertical="center"/>
    </xf>
    <xf numFmtId="0" fontId="10" fillId="5" borderId="49" xfId="0" applyFont="1" applyFill="1" applyBorder="1" applyAlignment="1" applyProtection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justify" vertical="center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left" vertical="center" indent="4"/>
    </xf>
    <xf numFmtId="31" fontId="0" fillId="0" borderId="37" xfId="0" applyNumberFormat="1" applyBorder="1" applyAlignment="1">
      <alignment horizontal="left" vertical="center" indent="4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5" fontId="17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4" borderId="24" xfId="0" applyFont="1" applyFill="1" applyBorder="1" applyAlignment="1" applyProtection="1">
      <alignment horizontal="center" vertical="center"/>
      <protection locked="0"/>
    </xf>
    <xf numFmtId="0" fontId="10" fillId="4" borderId="48" xfId="0" applyFont="1" applyFill="1" applyBorder="1" applyAlignment="1" applyProtection="1">
      <alignment horizontal="center" vertical="center"/>
      <protection locked="0"/>
    </xf>
    <xf numFmtId="0" fontId="10" fillId="4" borderId="66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Book1" xfId="1" xr:uid="{00000000-0005-0000-0000-000001000000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0"/>
  <sheetViews>
    <sheetView topLeftCell="A97" workbookViewId="0">
      <selection activeCell="Q204" sqref="Q204"/>
    </sheetView>
  </sheetViews>
  <sheetFormatPr defaultRowHeight="13.2" x14ac:dyDescent="0.2"/>
  <cols>
    <col min="10" max="10" width="9" customWidth="1"/>
    <col min="12" max="12" width="22" bestFit="1" customWidth="1"/>
  </cols>
  <sheetData>
    <row r="1" spans="1:12" x14ac:dyDescent="0.2">
      <c r="K1" t="s">
        <v>126</v>
      </c>
    </row>
    <row r="2" spans="1:12" x14ac:dyDescent="0.2">
      <c r="A2" t="s">
        <v>102</v>
      </c>
      <c r="B2" t="s">
        <v>107</v>
      </c>
      <c r="C2" t="s">
        <v>104</v>
      </c>
      <c r="D2">
        <v>1996</v>
      </c>
      <c r="E2">
        <v>1</v>
      </c>
      <c r="F2">
        <v>1</v>
      </c>
      <c r="G2">
        <v>1</v>
      </c>
      <c r="H2">
        <v>2016</v>
      </c>
      <c r="I2">
        <v>0</v>
      </c>
      <c r="J2" t="s">
        <v>56</v>
      </c>
      <c r="K2">
        <v>301</v>
      </c>
      <c r="L2" t="s">
        <v>55</v>
      </c>
    </row>
    <row r="3" spans="1:12" x14ac:dyDescent="0.2">
      <c r="A3" t="s">
        <v>105</v>
      </c>
      <c r="B3" t="s">
        <v>106</v>
      </c>
      <c r="C3" t="s">
        <v>103</v>
      </c>
      <c r="D3">
        <v>1997</v>
      </c>
      <c r="E3">
        <v>2</v>
      </c>
      <c r="F3">
        <v>2</v>
      </c>
      <c r="G3">
        <v>2</v>
      </c>
      <c r="H3">
        <v>2015</v>
      </c>
      <c r="I3">
        <v>0.5</v>
      </c>
      <c r="J3" t="s">
        <v>354</v>
      </c>
      <c r="K3">
        <v>302</v>
      </c>
      <c r="L3" t="s">
        <v>145</v>
      </c>
    </row>
    <row r="4" spans="1:12" x14ac:dyDescent="0.2">
      <c r="D4">
        <v>1998</v>
      </c>
      <c r="E4">
        <v>3</v>
      </c>
      <c r="F4">
        <v>3</v>
      </c>
      <c r="G4">
        <v>3</v>
      </c>
      <c r="H4">
        <v>2014</v>
      </c>
      <c r="I4">
        <v>1</v>
      </c>
      <c r="J4" t="s">
        <v>58</v>
      </c>
      <c r="K4">
        <v>303</v>
      </c>
      <c r="L4" t="s">
        <v>57</v>
      </c>
    </row>
    <row r="5" spans="1:12" x14ac:dyDescent="0.2">
      <c r="D5">
        <v>1999</v>
      </c>
      <c r="E5">
        <v>4</v>
      </c>
      <c r="F5">
        <v>4</v>
      </c>
      <c r="G5">
        <v>4</v>
      </c>
      <c r="H5">
        <v>2013</v>
      </c>
      <c r="I5">
        <v>1.5</v>
      </c>
      <c r="J5" t="s">
        <v>60</v>
      </c>
      <c r="K5">
        <v>304</v>
      </c>
      <c r="L5" t="s">
        <v>59</v>
      </c>
    </row>
    <row r="6" spans="1:12" x14ac:dyDescent="0.2">
      <c r="D6">
        <v>2000</v>
      </c>
      <c r="E6">
        <v>5</v>
      </c>
      <c r="F6">
        <v>5</v>
      </c>
      <c r="G6">
        <v>5</v>
      </c>
      <c r="H6">
        <v>2012</v>
      </c>
      <c r="I6">
        <v>2</v>
      </c>
      <c r="J6" t="s">
        <v>62</v>
      </c>
      <c r="K6">
        <v>305</v>
      </c>
      <c r="L6" t="s">
        <v>61</v>
      </c>
    </row>
    <row r="7" spans="1:12" x14ac:dyDescent="0.2">
      <c r="D7">
        <v>2001</v>
      </c>
      <c r="E7">
        <v>6</v>
      </c>
      <c r="F7">
        <v>6</v>
      </c>
      <c r="G7">
        <v>6</v>
      </c>
      <c r="H7">
        <v>2011</v>
      </c>
      <c r="I7">
        <v>2.5</v>
      </c>
      <c r="J7" t="s">
        <v>64</v>
      </c>
      <c r="K7">
        <v>306</v>
      </c>
      <c r="L7" t="s">
        <v>63</v>
      </c>
    </row>
    <row r="8" spans="1:12" x14ac:dyDescent="0.2">
      <c r="D8">
        <v>2002</v>
      </c>
      <c r="E8">
        <v>7</v>
      </c>
      <c r="F8">
        <v>7</v>
      </c>
      <c r="G8">
        <v>7</v>
      </c>
      <c r="H8">
        <v>2010</v>
      </c>
      <c r="I8">
        <v>3</v>
      </c>
      <c r="J8" t="s">
        <v>66</v>
      </c>
      <c r="K8">
        <v>308</v>
      </c>
      <c r="L8" t="s">
        <v>65</v>
      </c>
    </row>
    <row r="9" spans="1:12" x14ac:dyDescent="0.2">
      <c r="E9">
        <v>8</v>
      </c>
      <c r="F9">
        <v>8</v>
      </c>
      <c r="G9">
        <v>8</v>
      </c>
      <c r="H9">
        <v>2009</v>
      </c>
      <c r="I9">
        <v>3.5</v>
      </c>
      <c r="J9" t="s">
        <v>68</v>
      </c>
      <c r="K9">
        <v>309</v>
      </c>
      <c r="L9" t="s">
        <v>67</v>
      </c>
    </row>
    <row r="10" spans="1:12" x14ac:dyDescent="0.2">
      <c r="E10">
        <v>9</v>
      </c>
      <c r="F10">
        <v>9</v>
      </c>
      <c r="G10">
        <v>9</v>
      </c>
      <c r="I10">
        <v>4</v>
      </c>
      <c r="J10" t="s">
        <v>355</v>
      </c>
      <c r="K10">
        <v>310</v>
      </c>
      <c r="L10" t="s">
        <v>146</v>
      </c>
    </row>
    <row r="11" spans="1:12" x14ac:dyDescent="0.2">
      <c r="E11">
        <v>10</v>
      </c>
      <c r="F11">
        <v>10</v>
      </c>
      <c r="G11">
        <v>10</v>
      </c>
      <c r="I11">
        <v>4.5</v>
      </c>
      <c r="J11" t="s">
        <v>70</v>
      </c>
      <c r="K11">
        <v>311</v>
      </c>
      <c r="L11" t="s">
        <v>69</v>
      </c>
    </row>
    <row r="12" spans="1:12" x14ac:dyDescent="0.2">
      <c r="E12">
        <v>11</v>
      </c>
      <c r="F12">
        <v>11</v>
      </c>
      <c r="I12">
        <v>5</v>
      </c>
      <c r="J12" t="s">
        <v>356</v>
      </c>
      <c r="K12">
        <v>312</v>
      </c>
      <c r="L12" t="s">
        <v>147</v>
      </c>
    </row>
    <row r="13" spans="1:12" x14ac:dyDescent="0.2">
      <c r="E13">
        <v>12</v>
      </c>
      <c r="F13">
        <v>12</v>
      </c>
      <c r="I13">
        <v>5.5</v>
      </c>
      <c r="J13" t="s">
        <v>148</v>
      </c>
      <c r="K13">
        <v>313</v>
      </c>
      <c r="L13" t="s">
        <v>148</v>
      </c>
    </row>
    <row r="14" spans="1:12" x14ac:dyDescent="0.2">
      <c r="F14">
        <v>13</v>
      </c>
      <c r="I14">
        <v>6</v>
      </c>
      <c r="J14" t="s">
        <v>72</v>
      </c>
      <c r="K14">
        <v>314</v>
      </c>
      <c r="L14" t="s">
        <v>71</v>
      </c>
    </row>
    <row r="15" spans="1:12" x14ac:dyDescent="0.2">
      <c r="F15">
        <v>14</v>
      </c>
      <c r="I15">
        <v>6.5</v>
      </c>
      <c r="J15" t="s">
        <v>73</v>
      </c>
      <c r="K15">
        <v>315</v>
      </c>
      <c r="L15" t="s">
        <v>73</v>
      </c>
    </row>
    <row r="16" spans="1:12" x14ac:dyDescent="0.2">
      <c r="F16">
        <v>15</v>
      </c>
      <c r="I16">
        <v>7</v>
      </c>
      <c r="J16" t="s">
        <v>75</v>
      </c>
      <c r="K16">
        <v>316</v>
      </c>
      <c r="L16" t="s">
        <v>74</v>
      </c>
    </row>
    <row r="17" spans="6:12" x14ac:dyDescent="0.2">
      <c r="F17">
        <v>16</v>
      </c>
      <c r="I17">
        <v>7.5</v>
      </c>
      <c r="J17" t="s">
        <v>357</v>
      </c>
      <c r="K17">
        <v>317</v>
      </c>
      <c r="L17" t="s">
        <v>149</v>
      </c>
    </row>
    <row r="18" spans="6:12" x14ac:dyDescent="0.2">
      <c r="F18">
        <v>17</v>
      </c>
      <c r="I18">
        <v>8</v>
      </c>
      <c r="J18" t="s">
        <v>77</v>
      </c>
      <c r="K18">
        <v>318</v>
      </c>
      <c r="L18" t="s">
        <v>76</v>
      </c>
    </row>
    <row r="19" spans="6:12" x14ac:dyDescent="0.2">
      <c r="F19">
        <v>18</v>
      </c>
      <c r="I19">
        <v>8.5</v>
      </c>
      <c r="J19" t="s">
        <v>79</v>
      </c>
      <c r="K19">
        <v>319</v>
      </c>
      <c r="L19" t="s">
        <v>78</v>
      </c>
    </row>
    <row r="20" spans="6:12" x14ac:dyDescent="0.2">
      <c r="F20">
        <v>19</v>
      </c>
      <c r="I20">
        <v>9</v>
      </c>
      <c r="J20" t="s">
        <v>81</v>
      </c>
      <c r="K20">
        <v>320</v>
      </c>
      <c r="L20" t="s">
        <v>80</v>
      </c>
    </row>
    <row r="21" spans="6:12" x14ac:dyDescent="0.2">
      <c r="F21">
        <v>20</v>
      </c>
      <c r="I21">
        <v>9.5</v>
      </c>
      <c r="J21" t="s">
        <v>358</v>
      </c>
      <c r="K21">
        <v>322</v>
      </c>
      <c r="L21" t="s">
        <v>150</v>
      </c>
    </row>
    <row r="22" spans="6:12" x14ac:dyDescent="0.2">
      <c r="F22">
        <v>21</v>
      </c>
      <c r="I22">
        <v>10</v>
      </c>
      <c r="J22" t="s">
        <v>83</v>
      </c>
      <c r="K22">
        <v>323</v>
      </c>
      <c r="L22" t="s">
        <v>82</v>
      </c>
    </row>
    <row r="23" spans="6:12" x14ac:dyDescent="0.2">
      <c r="F23">
        <v>22</v>
      </c>
      <c r="J23" t="s">
        <v>85</v>
      </c>
      <c r="K23">
        <v>324</v>
      </c>
      <c r="L23" t="s">
        <v>84</v>
      </c>
    </row>
    <row r="24" spans="6:12" x14ac:dyDescent="0.2">
      <c r="F24">
        <v>23</v>
      </c>
      <c r="J24" t="s">
        <v>151</v>
      </c>
      <c r="K24">
        <v>325</v>
      </c>
      <c r="L24" t="s">
        <v>151</v>
      </c>
    </row>
    <row r="25" spans="6:12" x14ac:dyDescent="0.2">
      <c r="F25">
        <v>24</v>
      </c>
      <c r="J25" t="s">
        <v>87</v>
      </c>
      <c r="K25">
        <v>326</v>
      </c>
      <c r="L25" t="s">
        <v>86</v>
      </c>
    </row>
    <row r="26" spans="6:12" x14ac:dyDescent="0.2">
      <c r="F26">
        <v>25</v>
      </c>
      <c r="J26" t="s">
        <v>152</v>
      </c>
      <c r="K26">
        <v>327</v>
      </c>
      <c r="L26" t="s">
        <v>152</v>
      </c>
    </row>
    <row r="27" spans="6:12" x14ac:dyDescent="0.2">
      <c r="F27">
        <v>26</v>
      </c>
      <c r="J27" t="s">
        <v>153</v>
      </c>
      <c r="K27">
        <v>329</v>
      </c>
      <c r="L27" t="s">
        <v>153</v>
      </c>
    </row>
    <row r="28" spans="6:12" x14ac:dyDescent="0.2">
      <c r="F28">
        <v>27</v>
      </c>
      <c r="J28" t="s">
        <v>154</v>
      </c>
      <c r="K28">
        <v>330</v>
      </c>
      <c r="L28" t="s">
        <v>154</v>
      </c>
    </row>
    <row r="29" spans="6:12" x14ac:dyDescent="0.2">
      <c r="F29">
        <v>28</v>
      </c>
      <c r="J29" t="s">
        <v>359</v>
      </c>
      <c r="K29">
        <v>331</v>
      </c>
      <c r="L29" t="s">
        <v>155</v>
      </c>
    </row>
    <row r="30" spans="6:12" x14ac:dyDescent="0.2">
      <c r="F30">
        <v>29</v>
      </c>
      <c r="J30" t="s">
        <v>360</v>
      </c>
      <c r="K30">
        <v>332</v>
      </c>
      <c r="L30" t="s">
        <v>156</v>
      </c>
    </row>
    <row r="31" spans="6:12" x14ac:dyDescent="0.2">
      <c r="F31">
        <v>30</v>
      </c>
      <c r="J31" t="s">
        <v>361</v>
      </c>
      <c r="K31">
        <v>333</v>
      </c>
      <c r="L31" t="s">
        <v>157</v>
      </c>
    </row>
    <row r="32" spans="6:12" x14ac:dyDescent="0.2">
      <c r="F32">
        <v>31</v>
      </c>
      <c r="J32" t="s">
        <v>362</v>
      </c>
      <c r="K32">
        <v>334</v>
      </c>
      <c r="L32" t="s">
        <v>158</v>
      </c>
    </row>
    <row r="33" spans="10:12" x14ac:dyDescent="0.2">
      <c r="J33" t="s">
        <v>159</v>
      </c>
      <c r="K33">
        <v>335</v>
      </c>
      <c r="L33" t="s">
        <v>159</v>
      </c>
    </row>
    <row r="34" spans="10:12" x14ac:dyDescent="0.2">
      <c r="J34" t="s">
        <v>160</v>
      </c>
      <c r="K34">
        <v>336</v>
      </c>
      <c r="L34" t="s">
        <v>160</v>
      </c>
    </row>
    <row r="35" spans="10:12" x14ac:dyDescent="0.2">
      <c r="J35" t="s">
        <v>161</v>
      </c>
      <c r="K35">
        <v>338</v>
      </c>
      <c r="L35" t="s">
        <v>161</v>
      </c>
    </row>
    <row r="36" spans="10:12" x14ac:dyDescent="0.2">
      <c r="J36" t="s">
        <v>363</v>
      </c>
      <c r="K36">
        <v>339</v>
      </c>
      <c r="L36" t="s">
        <v>162</v>
      </c>
    </row>
    <row r="37" spans="10:12" x14ac:dyDescent="0.2">
      <c r="J37" t="s">
        <v>364</v>
      </c>
      <c r="K37">
        <v>340</v>
      </c>
      <c r="L37" t="s">
        <v>163</v>
      </c>
    </row>
    <row r="38" spans="10:12" x14ac:dyDescent="0.2">
      <c r="J38" t="s">
        <v>365</v>
      </c>
      <c r="K38">
        <v>341</v>
      </c>
      <c r="L38" t="s">
        <v>164</v>
      </c>
    </row>
    <row r="39" spans="10:12" x14ac:dyDescent="0.2">
      <c r="J39" t="s">
        <v>366</v>
      </c>
      <c r="K39">
        <v>342</v>
      </c>
      <c r="L39" t="s">
        <v>165</v>
      </c>
    </row>
    <row r="40" spans="10:12" x14ac:dyDescent="0.2">
      <c r="J40" t="s">
        <v>367</v>
      </c>
      <c r="K40">
        <v>343</v>
      </c>
      <c r="L40" t="s">
        <v>166</v>
      </c>
    </row>
    <row r="41" spans="10:12" x14ac:dyDescent="0.2">
      <c r="J41" t="s">
        <v>368</v>
      </c>
      <c r="K41">
        <v>344</v>
      </c>
      <c r="L41" t="s">
        <v>167</v>
      </c>
    </row>
    <row r="42" spans="10:12" x14ac:dyDescent="0.2">
      <c r="J42" t="s">
        <v>369</v>
      </c>
      <c r="K42">
        <v>345</v>
      </c>
      <c r="L42" t="s">
        <v>168</v>
      </c>
    </row>
    <row r="43" spans="10:12" x14ac:dyDescent="0.2">
      <c r="J43" t="s">
        <v>370</v>
      </c>
      <c r="K43">
        <v>346</v>
      </c>
      <c r="L43" t="s">
        <v>169</v>
      </c>
    </row>
    <row r="44" spans="10:12" x14ac:dyDescent="0.2">
      <c r="J44" t="s">
        <v>371</v>
      </c>
      <c r="K44">
        <v>347</v>
      </c>
      <c r="L44" t="s">
        <v>170</v>
      </c>
    </row>
    <row r="45" spans="10:12" x14ac:dyDescent="0.2">
      <c r="J45" t="s">
        <v>372</v>
      </c>
      <c r="K45">
        <v>348</v>
      </c>
      <c r="L45" t="s">
        <v>171</v>
      </c>
    </row>
    <row r="46" spans="10:12" x14ac:dyDescent="0.2">
      <c r="J46" t="s">
        <v>373</v>
      </c>
      <c r="K46">
        <v>349</v>
      </c>
      <c r="L46" t="s">
        <v>172</v>
      </c>
    </row>
    <row r="47" spans="10:12" x14ac:dyDescent="0.2">
      <c r="J47" t="s">
        <v>374</v>
      </c>
      <c r="K47">
        <v>350</v>
      </c>
      <c r="L47" t="s">
        <v>173</v>
      </c>
    </row>
    <row r="48" spans="10:12" x14ac:dyDescent="0.2">
      <c r="J48" t="s">
        <v>375</v>
      </c>
      <c r="K48">
        <v>351</v>
      </c>
      <c r="L48" t="s">
        <v>174</v>
      </c>
    </row>
    <row r="49" spans="10:12" x14ac:dyDescent="0.2">
      <c r="J49" t="s">
        <v>376</v>
      </c>
      <c r="K49">
        <v>352</v>
      </c>
      <c r="L49" t="s">
        <v>175</v>
      </c>
    </row>
    <row r="50" spans="10:12" x14ac:dyDescent="0.2">
      <c r="J50" t="s">
        <v>377</v>
      </c>
      <c r="K50">
        <v>353</v>
      </c>
      <c r="L50" t="s">
        <v>176</v>
      </c>
    </row>
    <row r="51" spans="10:12" x14ac:dyDescent="0.2">
      <c r="J51" t="s">
        <v>378</v>
      </c>
      <c r="K51">
        <v>354</v>
      </c>
      <c r="L51" t="s">
        <v>177</v>
      </c>
    </row>
    <row r="52" spans="10:12" x14ac:dyDescent="0.2">
      <c r="J52" t="s">
        <v>379</v>
      </c>
      <c r="K52">
        <v>355</v>
      </c>
      <c r="L52" t="s">
        <v>178</v>
      </c>
    </row>
    <row r="53" spans="10:12" x14ac:dyDescent="0.2">
      <c r="J53" t="s">
        <v>380</v>
      </c>
      <c r="K53">
        <v>356</v>
      </c>
      <c r="L53" t="s">
        <v>179</v>
      </c>
    </row>
    <row r="54" spans="10:12" x14ac:dyDescent="0.2">
      <c r="J54" t="s">
        <v>381</v>
      </c>
      <c r="K54">
        <v>357</v>
      </c>
      <c r="L54" t="s">
        <v>180</v>
      </c>
    </row>
    <row r="55" spans="10:12" x14ac:dyDescent="0.2">
      <c r="J55" t="s">
        <v>382</v>
      </c>
      <c r="K55">
        <v>358</v>
      </c>
      <c r="L55" t="s">
        <v>181</v>
      </c>
    </row>
    <row r="56" spans="10:12" x14ac:dyDescent="0.2">
      <c r="J56" t="s">
        <v>182</v>
      </c>
      <c r="K56">
        <v>359</v>
      </c>
      <c r="L56" t="s">
        <v>182</v>
      </c>
    </row>
    <row r="57" spans="10:12" x14ac:dyDescent="0.2">
      <c r="J57" t="s">
        <v>383</v>
      </c>
      <c r="K57">
        <v>360</v>
      </c>
      <c r="L57" t="s">
        <v>183</v>
      </c>
    </row>
    <row r="58" spans="10:12" x14ac:dyDescent="0.2">
      <c r="J58" t="s">
        <v>384</v>
      </c>
      <c r="K58">
        <v>361</v>
      </c>
      <c r="L58" t="s">
        <v>184</v>
      </c>
    </row>
    <row r="59" spans="10:12" x14ac:dyDescent="0.2">
      <c r="J59" t="s">
        <v>385</v>
      </c>
      <c r="K59">
        <v>362</v>
      </c>
      <c r="L59" t="s">
        <v>185</v>
      </c>
    </row>
    <row r="60" spans="10:12" x14ac:dyDescent="0.2">
      <c r="J60" t="s">
        <v>386</v>
      </c>
      <c r="K60">
        <v>363</v>
      </c>
      <c r="L60" t="s">
        <v>186</v>
      </c>
    </row>
    <row r="61" spans="10:12" x14ac:dyDescent="0.2">
      <c r="J61" t="s">
        <v>387</v>
      </c>
      <c r="K61">
        <v>364</v>
      </c>
      <c r="L61" t="s">
        <v>187</v>
      </c>
    </row>
    <row r="62" spans="10:12" x14ac:dyDescent="0.2">
      <c r="J62" t="s">
        <v>388</v>
      </c>
      <c r="K62">
        <v>365</v>
      </c>
      <c r="L62" t="s">
        <v>188</v>
      </c>
    </row>
    <row r="63" spans="10:12" x14ac:dyDescent="0.2">
      <c r="J63" t="s">
        <v>389</v>
      </c>
      <c r="K63">
        <v>366</v>
      </c>
      <c r="L63" t="s">
        <v>189</v>
      </c>
    </row>
    <row r="64" spans="10:12" x14ac:dyDescent="0.2">
      <c r="J64" t="s">
        <v>390</v>
      </c>
      <c r="K64">
        <v>367</v>
      </c>
      <c r="L64" t="s">
        <v>190</v>
      </c>
    </row>
    <row r="65" spans="10:12" x14ac:dyDescent="0.2">
      <c r="J65" t="s">
        <v>88</v>
      </c>
      <c r="K65">
        <v>368</v>
      </c>
      <c r="L65" t="s">
        <v>191</v>
      </c>
    </row>
    <row r="66" spans="10:12" x14ac:dyDescent="0.2">
      <c r="J66" t="s">
        <v>391</v>
      </c>
      <c r="K66">
        <v>369</v>
      </c>
      <c r="L66" t="s">
        <v>192</v>
      </c>
    </row>
    <row r="67" spans="10:12" x14ac:dyDescent="0.2">
      <c r="J67" t="s">
        <v>392</v>
      </c>
      <c r="K67">
        <v>370</v>
      </c>
      <c r="L67" t="s">
        <v>193</v>
      </c>
    </row>
    <row r="68" spans="10:12" x14ac:dyDescent="0.2">
      <c r="J68" t="s">
        <v>393</v>
      </c>
      <c r="K68">
        <v>371</v>
      </c>
      <c r="L68" t="s">
        <v>194</v>
      </c>
    </row>
    <row r="69" spans="10:12" x14ac:dyDescent="0.2">
      <c r="J69" t="s">
        <v>394</v>
      </c>
      <c r="K69">
        <v>372</v>
      </c>
      <c r="L69" t="s">
        <v>195</v>
      </c>
    </row>
    <row r="70" spans="10:12" x14ac:dyDescent="0.2">
      <c r="J70" t="s">
        <v>395</v>
      </c>
      <c r="K70">
        <v>373</v>
      </c>
      <c r="L70" t="s">
        <v>196</v>
      </c>
    </row>
    <row r="71" spans="10:12" x14ac:dyDescent="0.2">
      <c r="J71" t="s">
        <v>396</v>
      </c>
      <c r="K71">
        <v>374</v>
      </c>
      <c r="L71" t="s">
        <v>197</v>
      </c>
    </row>
    <row r="72" spans="10:12" x14ac:dyDescent="0.2">
      <c r="J72" t="s">
        <v>397</v>
      </c>
      <c r="K72">
        <v>376</v>
      </c>
      <c r="L72" t="s">
        <v>198</v>
      </c>
    </row>
    <row r="73" spans="10:12" x14ac:dyDescent="0.2">
      <c r="J73" t="s">
        <v>199</v>
      </c>
      <c r="K73">
        <v>377</v>
      </c>
      <c r="L73" t="s">
        <v>199</v>
      </c>
    </row>
    <row r="74" spans="10:12" x14ac:dyDescent="0.2">
      <c r="J74" t="s">
        <v>200</v>
      </c>
      <c r="K74">
        <v>378</v>
      </c>
      <c r="L74" t="s">
        <v>200</v>
      </c>
    </row>
    <row r="75" spans="10:12" x14ac:dyDescent="0.2">
      <c r="J75" t="s">
        <v>398</v>
      </c>
      <c r="K75">
        <v>379</v>
      </c>
      <c r="L75" t="s">
        <v>201</v>
      </c>
    </row>
    <row r="76" spans="10:12" x14ac:dyDescent="0.2">
      <c r="J76" t="s">
        <v>399</v>
      </c>
      <c r="K76">
        <v>380</v>
      </c>
      <c r="L76" t="s">
        <v>202</v>
      </c>
    </row>
    <row r="77" spans="10:12" x14ac:dyDescent="0.2">
      <c r="J77" t="s">
        <v>400</v>
      </c>
      <c r="K77">
        <v>381</v>
      </c>
      <c r="L77" t="s">
        <v>203</v>
      </c>
    </row>
    <row r="78" spans="10:12" x14ac:dyDescent="0.2">
      <c r="J78" t="s">
        <v>401</v>
      </c>
      <c r="K78">
        <v>382</v>
      </c>
      <c r="L78" t="s">
        <v>204</v>
      </c>
    </row>
    <row r="79" spans="10:12" x14ac:dyDescent="0.2">
      <c r="J79" t="s">
        <v>402</v>
      </c>
      <c r="K79">
        <v>383</v>
      </c>
      <c r="L79" t="s">
        <v>205</v>
      </c>
    </row>
    <row r="80" spans="10:12" x14ac:dyDescent="0.2">
      <c r="J80" t="s">
        <v>403</v>
      </c>
      <c r="K80">
        <v>384</v>
      </c>
      <c r="L80" t="s">
        <v>206</v>
      </c>
    </row>
    <row r="81" spans="10:12" x14ac:dyDescent="0.2">
      <c r="J81" t="s">
        <v>207</v>
      </c>
      <c r="K81">
        <v>386</v>
      </c>
      <c r="L81" t="s">
        <v>207</v>
      </c>
    </row>
    <row r="82" spans="10:12" x14ac:dyDescent="0.2">
      <c r="J82" t="s">
        <v>208</v>
      </c>
      <c r="K82">
        <v>387</v>
      </c>
      <c r="L82" t="s">
        <v>208</v>
      </c>
    </row>
    <row r="83" spans="10:12" x14ac:dyDescent="0.2">
      <c r="J83" t="s">
        <v>404</v>
      </c>
      <c r="K83">
        <v>388</v>
      </c>
      <c r="L83" t="s">
        <v>209</v>
      </c>
    </row>
    <row r="84" spans="10:12" x14ac:dyDescent="0.2">
      <c r="J84" t="s">
        <v>210</v>
      </c>
      <c r="K84">
        <v>389</v>
      </c>
      <c r="L84" t="s">
        <v>210</v>
      </c>
    </row>
    <row r="85" spans="10:12" x14ac:dyDescent="0.2">
      <c r="J85" t="s">
        <v>405</v>
      </c>
      <c r="K85">
        <v>390</v>
      </c>
      <c r="L85" t="s">
        <v>211</v>
      </c>
    </row>
    <row r="86" spans="10:12" x14ac:dyDescent="0.2">
      <c r="J86" t="s">
        <v>406</v>
      </c>
      <c r="K86">
        <v>391</v>
      </c>
      <c r="L86" t="s">
        <v>212</v>
      </c>
    </row>
    <row r="87" spans="10:12" x14ac:dyDescent="0.2">
      <c r="J87" t="s">
        <v>213</v>
      </c>
      <c r="K87">
        <v>394</v>
      </c>
      <c r="L87" t="s">
        <v>213</v>
      </c>
    </row>
    <row r="88" spans="10:12" x14ac:dyDescent="0.2">
      <c r="J88" t="s">
        <v>407</v>
      </c>
      <c r="K88">
        <v>395</v>
      </c>
      <c r="L88" t="s">
        <v>214</v>
      </c>
    </row>
    <row r="89" spans="10:12" x14ac:dyDescent="0.2">
      <c r="J89" t="s">
        <v>408</v>
      </c>
      <c r="K89">
        <v>396</v>
      </c>
      <c r="L89" t="s">
        <v>215</v>
      </c>
    </row>
    <row r="90" spans="10:12" x14ac:dyDescent="0.2">
      <c r="J90" t="s">
        <v>216</v>
      </c>
      <c r="K90">
        <v>397</v>
      </c>
      <c r="L90" t="s">
        <v>216</v>
      </c>
    </row>
    <row r="91" spans="10:12" x14ac:dyDescent="0.2">
      <c r="J91" t="s">
        <v>409</v>
      </c>
      <c r="K91">
        <v>398</v>
      </c>
      <c r="L91" t="s">
        <v>110</v>
      </c>
    </row>
    <row r="92" spans="10:12" x14ac:dyDescent="0.2">
      <c r="J92" t="s">
        <v>217</v>
      </c>
      <c r="K92">
        <v>399</v>
      </c>
      <c r="L92" t="s">
        <v>217</v>
      </c>
    </row>
    <row r="93" spans="10:12" x14ac:dyDescent="0.2">
      <c r="J93" t="s">
        <v>218</v>
      </c>
      <c r="K93">
        <v>400</v>
      </c>
      <c r="L93" t="s">
        <v>218</v>
      </c>
    </row>
    <row r="94" spans="10:12" x14ac:dyDescent="0.2">
      <c r="J94" t="s">
        <v>410</v>
      </c>
      <c r="K94">
        <v>401</v>
      </c>
      <c r="L94" t="s">
        <v>219</v>
      </c>
    </row>
    <row r="95" spans="10:12" x14ac:dyDescent="0.2">
      <c r="J95" t="s">
        <v>411</v>
      </c>
      <c r="K95">
        <v>402</v>
      </c>
      <c r="L95" t="s">
        <v>220</v>
      </c>
    </row>
    <row r="96" spans="10:12" x14ac:dyDescent="0.2">
      <c r="J96" t="s">
        <v>221</v>
      </c>
      <c r="K96">
        <v>403</v>
      </c>
      <c r="L96" t="s">
        <v>221</v>
      </c>
    </row>
    <row r="97" spans="10:12" x14ac:dyDescent="0.2">
      <c r="J97" t="s">
        <v>412</v>
      </c>
      <c r="K97">
        <v>404</v>
      </c>
      <c r="L97" t="s">
        <v>222</v>
      </c>
    </row>
    <row r="98" spans="10:12" x14ac:dyDescent="0.2">
      <c r="J98" t="s">
        <v>223</v>
      </c>
      <c r="K98">
        <v>405</v>
      </c>
      <c r="L98" t="s">
        <v>223</v>
      </c>
    </row>
    <row r="99" spans="10:12" x14ac:dyDescent="0.2">
      <c r="J99" t="s">
        <v>413</v>
      </c>
      <c r="K99">
        <v>406</v>
      </c>
      <c r="L99" t="s">
        <v>224</v>
      </c>
    </row>
    <row r="100" spans="10:12" x14ac:dyDescent="0.2">
      <c r="J100" t="s">
        <v>414</v>
      </c>
      <c r="K100">
        <v>407</v>
      </c>
      <c r="L100" t="s">
        <v>225</v>
      </c>
    </row>
    <row r="101" spans="10:12" x14ac:dyDescent="0.2">
      <c r="J101" t="s">
        <v>415</v>
      </c>
      <c r="K101">
        <v>408</v>
      </c>
      <c r="L101" t="s">
        <v>226</v>
      </c>
    </row>
    <row r="102" spans="10:12" x14ac:dyDescent="0.2">
      <c r="J102" t="s">
        <v>416</v>
      </c>
      <c r="K102">
        <v>409</v>
      </c>
      <c r="L102" t="s">
        <v>227</v>
      </c>
    </row>
    <row r="103" spans="10:12" x14ac:dyDescent="0.2">
      <c r="J103" t="s">
        <v>417</v>
      </c>
      <c r="K103">
        <v>410</v>
      </c>
      <c r="L103" t="s">
        <v>228</v>
      </c>
    </row>
    <row r="104" spans="10:12" x14ac:dyDescent="0.2">
      <c r="J104" t="s">
        <v>418</v>
      </c>
      <c r="K104">
        <v>411</v>
      </c>
      <c r="L104" t="s">
        <v>111</v>
      </c>
    </row>
    <row r="105" spans="10:12" x14ac:dyDescent="0.2">
      <c r="J105" t="s">
        <v>419</v>
      </c>
      <c r="K105">
        <v>412</v>
      </c>
      <c r="L105" t="s">
        <v>229</v>
      </c>
    </row>
    <row r="106" spans="10:12" x14ac:dyDescent="0.2">
      <c r="J106" t="s">
        <v>420</v>
      </c>
      <c r="K106">
        <v>413</v>
      </c>
      <c r="L106" t="s">
        <v>230</v>
      </c>
    </row>
    <row r="107" spans="10:12" x14ac:dyDescent="0.2">
      <c r="J107" t="s">
        <v>421</v>
      </c>
      <c r="K107">
        <v>414</v>
      </c>
      <c r="L107" t="s">
        <v>231</v>
      </c>
    </row>
    <row r="108" spans="10:12" x14ac:dyDescent="0.2">
      <c r="J108" t="s">
        <v>422</v>
      </c>
      <c r="K108">
        <v>416</v>
      </c>
      <c r="L108" t="s">
        <v>232</v>
      </c>
    </row>
    <row r="109" spans="10:12" x14ac:dyDescent="0.2">
      <c r="J109" t="s">
        <v>423</v>
      </c>
      <c r="K109">
        <v>417</v>
      </c>
      <c r="L109" t="s">
        <v>233</v>
      </c>
    </row>
    <row r="110" spans="10:12" x14ac:dyDescent="0.2">
      <c r="J110" t="s">
        <v>424</v>
      </c>
      <c r="K110">
        <v>419</v>
      </c>
      <c r="L110" t="s">
        <v>234</v>
      </c>
    </row>
    <row r="111" spans="10:12" x14ac:dyDescent="0.2">
      <c r="J111" t="s">
        <v>425</v>
      </c>
      <c r="K111">
        <v>420</v>
      </c>
      <c r="L111" t="s">
        <v>235</v>
      </c>
    </row>
    <row r="112" spans="10:12" x14ac:dyDescent="0.2">
      <c r="J112" t="s">
        <v>426</v>
      </c>
      <c r="K112">
        <v>421</v>
      </c>
      <c r="L112" t="s">
        <v>236</v>
      </c>
    </row>
    <row r="113" spans="10:12" x14ac:dyDescent="0.2">
      <c r="J113" t="s">
        <v>427</v>
      </c>
      <c r="K113">
        <v>422</v>
      </c>
      <c r="L113" t="s">
        <v>237</v>
      </c>
    </row>
    <row r="114" spans="10:12" x14ac:dyDescent="0.2">
      <c r="J114" t="s">
        <v>428</v>
      </c>
      <c r="K114">
        <v>423</v>
      </c>
      <c r="L114" t="s">
        <v>238</v>
      </c>
    </row>
    <row r="115" spans="10:12" x14ac:dyDescent="0.2">
      <c r="J115" t="s">
        <v>429</v>
      </c>
      <c r="K115">
        <v>425</v>
      </c>
      <c r="L115" t="s">
        <v>239</v>
      </c>
    </row>
    <row r="116" spans="10:12" x14ac:dyDescent="0.2">
      <c r="J116" t="s">
        <v>430</v>
      </c>
      <c r="K116">
        <v>426</v>
      </c>
      <c r="L116" t="s">
        <v>240</v>
      </c>
    </row>
    <row r="117" spans="10:12" x14ac:dyDescent="0.2">
      <c r="J117" t="s">
        <v>431</v>
      </c>
      <c r="K117">
        <v>427</v>
      </c>
      <c r="L117" t="s">
        <v>241</v>
      </c>
    </row>
    <row r="118" spans="10:12" x14ac:dyDescent="0.2">
      <c r="J118" t="s">
        <v>432</v>
      </c>
      <c r="K118">
        <v>428</v>
      </c>
      <c r="L118" t="s">
        <v>242</v>
      </c>
    </row>
    <row r="119" spans="10:12" x14ac:dyDescent="0.2">
      <c r="J119" t="s">
        <v>433</v>
      </c>
      <c r="K119">
        <v>429</v>
      </c>
      <c r="L119" t="s">
        <v>243</v>
      </c>
    </row>
    <row r="120" spans="10:12" x14ac:dyDescent="0.2">
      <c r="J120" t="s">
        <v>434</v>
      </c>
      <c r="K120">
        <v>430</v>
      </c>
      <c r="L120" t="s">
        <v>244</v>
      </c>
    </row>
    <row r="121" spans="10:12" x14ac:dyDescent="0.2">
      <c r="J121" t="s">
        <v>435</v>
      </c>
      <c r="K121">
        <v>431</v>
      </c>
      <c r="L121" t="s">
        <v>245</v>
      </c>
    </row>
    <row r="122" spans="10:12" x14ac:dyDescent="0.2">
      <c r="J122" t="s">
        <v>436</v>
      </c>
      <c r="K122">
        <v>432</v>
      </c>
      <c r="L122" t="s">
        <v>246</v>
      </c>
    </row>
    <row r="123" spans="10:12" x14ac:dyDescent="0.2">
      <c r="J123" t="s">
        <v>437</v>
      </c>
      <c r="K123">
        <v>433</v>
      </c>
      <c r="L123" t="s">
        <v>247</v>
      </c>
    </row>
    <row r="124" spans="10:12" x14ac:dyDescent="0.2">
      <c r="J124" t="s">
        <v>438</v>
      </c>
      <c r="K124">
        <v>434</v>
      </c>
      <c r="L124" t="s">
        <v>248</v>
      </c>
    </row>
    <row r="125" spans="10:12" x14ac:dyDescent="0.2">
      <c r="J125" t="s">
        <v>439</v>
      </c>
      <c r="K125">
        <v>435</v>
      </c>
      <c r="L125" t="s">
        <v>249</v>
      </c>
    </row>
    <row r="126" spans="10:12" x14ac:dyDescent="0.2">
      <c r="J126" t="s">
        <v>250</v>
      </c>
      <c r="K126">
        <v>436</v>
      </c>
      <c r="L126" t="s">
        <v>250</v>
      </c>
    </row>
    <row r="127" spans="10:12" x14ac:dyDescent="0.2">
      <c r="J127" t="s">
        <v>440</v>
      </c>
      <c r="K127">
        <v>438</v>
      </c>
      <c r="L127" t="s">
        <v>251</v>
      </c>
    </row>
    <row r="128" spans="10:12" x14ac:dyDescent="0.2">
      <c r="J128" t="s">
        <v>441</v>
      </c>
      <c r="K128">
        <v>439</v>
      </c>
      <c r="L128" t="s">
        <v>113</v>
      </c>
    </row>
    <row r="129" spans="10:12" x14ac:dyDescent="0.2">
      <c r="J129" t="s">
        <v>442</v>
      </c>
      <c r="K129">
        <v>440</v>
      </c>
      <c r="L129" t="s">
        <v>252</v>
      </c>
    </row>
    <row r="130" spans="10:12" x14ac:dyDescent="0.2">
      <c r="J130" t="s">
        <v>443</v>
      </c>
      <c r="K130">
        <v>441</v>
      </c>
      <c r="L130" t="s">
        <v>114</v>
      </c>
    </row>
    <row r="131" spans="10:12" x14ac:dyDescent="0.2">
      <c r="J131" t="s">
        <v>444</v>
      </c>
      <c r="K131">
        <v>442</v>
      </c>
      <c r="L131" t="s">
        <v>253</v>
      </c>
    </row>
    <row r="132" spans="10:12" x14ac:dyDescent="0.2">
      <c r="J132" t="s">
        <v>254</v>
      </c>
      <c r="K132">
        <v>443</v>
      </c>
      <c r="L132" t="s">
        <v>254</v>
      </c>
    </row>
    <row r="133" spans="10:12" x14ac:dyDescent="0.2">
      <c r="J133" t="s">
        <v>445</v>
      </c>
      <c r="K133">
        <v>445</v>
      </c>
      <c r="L133" t="s">
        <v>255</v>
      </c>
    </row>
    <row r="134" spans="10:12" x14ac:dyDescent="0.2">
      <c r="J134" t="s">
        <v>446</v>
      </c>
      <c r="K134">
        <v>446</v>
      </c>
      <c r="L134" t="s">
        <v>256</v>
      </c>
    </row>
    <row r="135" spans="10:12" x14ac:dyDescent="0.2">
      <c r="J135" t="s">
        <v>257</v>
      </c>
      <c r="K135">
        <v>447</v>
      </c>
      <c r="L135" t="s">
        <v>257</v>
      </c>
    </row>
    <row r="136" spans="10:12" x14ac:dyDescent="0.2">
      <c r="J136" t="s">
        <v>258</v>
      </c>
      <c r="K136">
        <v>448</v>
      </c>
      <c r="L136" t="s">
        <v>258</v>
      </c>
    </row>
    <row r="137" spans="10:12" x14ac:dyDescent="0.2">
      <c r="J137" t="s">
        <v>447</v>
      </c>
      <c r="K137">
        <v>449</v>
      </c>
      <c r="L137" t="s">
        <v>259</v>
      </c>
    </row>
    <row r="138" spans="10:12" x14ac:dyDescent="0.2">
      <c r="J138" t="s">
        <v>448</v>
      </c>
      <c r="K138">
        <v>450</v>
      </c>
      <c r="L138" t="s">
        <v>260</v>
      </c>
    </row>
    <row r="139" spans="10:12" x14ac:dyDescent="0.2">
      <c r="J139" t="s">
        <v>449</v>
      </c>
      <c r="K139">
        <v>451</v>
      </c>
      <c r="L139" t="s">
        <v>261</v>
      </c>
    </row>
    <row r="140" spans="10:12" x14ac:dyDescent="0.2">
      <c r="J140" t="s">
        <v>450</v>
      </c>
      <c r="K140">
        <v>452</v>
      </c>
      <c r="L140" t="s">
        <v>262</v>
      </c>
    </row>
    <row r="141" spans="10:12" x14ac:dyDescent="0.2">
      <c r="J141" t="s">
        <v>451</v>
      </c>
      <c r="K141">
        <v>453</v>
      </c>
      <c r="L141" t="s">
        <v>263</v>
      </c>
    </row>
    <row r="142" spans="10:12" x14ac:dyDescent="0.2">
      <c r="J142" t="s">
        <v>452</v>
      </c>
      <c r="K142">
        <v>454</v>
      </c>
      <c r="L142" t="s">
        <v>116</v>
      </c>
    </row>
    <row r="143" spans="10:12" x14ac:dyDescent="0.2">
      <c r="J143" t="s">
        <v>453</v>
      </c>
      <c r="K143">
        <v>455</v>
      </c>
      <c r="L143" t="s">
        <v>264</v>
      </c>
    </row>
    <row r="144" spans="10:12" x14ac:dyDescent="0.2">
      <c r="J144" t="s">
        <v>265</v>
      </c>
      <c r="K144">
        <v>456</v>
      </c>
      <c r="L144" t="s">
        <v>265</v>
      </c>
    </row>
    <row r="145" spans="10:12" x14ac:dyDescent="0.2">
      <c r="J145" t="s">
        <v>266</v>
      </c>
      <c r="K145">
        <v>457</v>
      </c>
      <c r="L145" t="s">
        <v>266</v>
      </c>
    </row>
    <row r="146" spans="10:12" x14ac:dyDescent="0.2">
      <c r="J146" t="s">
        <v>454</v>
      </c>
      <c r="K146">
        <v>458</v>
      </c>
      <c r="L146" t="s">
        <v>267</v>
      </c>
    </row>
    <row r="147" spans="10:12" x14ac:dyDescent="0.2">
      <c r="J147" t="s">
        <v>455</v>
      </c>
      <c r="K147">
        <v>459</v>
      </c>
      <c r="L147" t="s">
        <v>268</v>
      </c>
    </row>
    <row r="148" spans="10:12" x14ac:dyDescent="0.2">
      <c r="J148" t="s">
        <v>456</v>
      </c>
      <c r="K148">
        <v>460</v>
      </c>
      <c r="L148" t="s">
        <v>269</v>
      </c>
    </row>
    <row r="149" spans="10:12" x14ac:dyDescent="0.2">
      <c r="J149" t="s">
        <v>457</v>
      </c>
      <c r="K149">
        <v>461</v>
      </c>
      <c r="L149" t="s">
        <v>270</v>
      </c>
    </row>
    <row r="150" spans="10:12" x14ac:dyDescent="0.2">
      <c r="J150" t="s">
        <v>458</v>
      </c>
      <c r="K150">
        <v>462</v>
      </c>
      <c r="L150" t="s">
        <v>271</v>
      </c>
    </row>
    <row r="151" spans="10:12" x14ac:dyDescent="0.2">
      <c r="J151" t="s">
        <v>459</v>
      </c>
      <c r="K151">
        <v>463</v>
      </c>
      <c r="L151" t="s">
        <v>272</v>
      </c>
    </row>
    <row r="152" spans="10:12" x14ac:dyDescent="0.2">
      <c r="J152" t="s">
        <v>90</v>
      </c>
      <c r="K152">
        <v>464</v>
      </c>
      <c r="L152" t="s">
        <v>89</v>
      </c>
    </row>
    <row r="153" spans="10:12" x14ac:dyDescent="0.2">
      <c r="J153" t="s">
        <v>460</v>
      </c>
      <c r="K153">
        <v>465</v>
      </c>
      <c r="L153" t="s">
        <v>273</v>
      </c>
    </row>
    <row r="154" spans="10:12" x14ac:dyDescent="0.2">
      <c r="J154" t="s">
        <v>461</v>
      </c>
      <c r="K154">
        <v>466</v>
      </c>
      <c r="L154" t="s">
        <v>274</v>
      </c>
    </row>
    <row r="155" spans="10:12" x14ac:dyDescent="0.2">
      <c r="J155" t="s">
        <v>462</v>
      </c>
      <c r="K155">
        <v>467</v>
      </c>
      <c r="L155" t="s">
        <v>275</v>
      </c>
    </row>
    <row r="156" spans="10:12" x14ac:dyDescent="0.2">
      <c r="J156" t="s">
        <v>463</v>
      </c>
      <c r="K156">
        <v>468</v>
      </c>
      <c r="L156" t="s">
        <v>276</v>
      </c>
    </row>
    <row r="157" spans="10:12" x14ac:dyDescent="0.2">
      <c r="J157" t="s">
        <v>464</v>
      </c>
      <c r="K157">
        <v>469</v>
      </c>
      <c r="L157" t="s">
        <v>277</v>
      </c>
    </row>
    <row r="158" spans="10:12" x14ac:dyDescent="0.2">
      <c r="J158" t="s">
        <v>465</v>
      </c>
      <c r="K158">
        <v>470</v>
      </c>
      <c r="L158" t="s">
        <v>278</v>
      </c>
    </row>
    <row r="159" spans="10:12" x14ac:dyDescent="0.2">
      <c r="J159" t="s">
        <v>466</v>
      </c>
      <c r="K159">
        <v>471</v>
      </c>
      <c r="L159" t="s">
        <v>279</v>
      </c>
    </row>
    <row r="160" spans="10:12" x14ac:dyDescent="0.2">
      <c r="J160" t="s">
        <v>467</v>
      </c>
      <c r="K160">
        <v>472</v>
      </c>
      <c r="L160" t="s">
        <v>280</v>
      </c>
    </row>
    <row r="161" spans="10:12" x14ac:dyDescent="0.2">
      <c r="J161" t="s">
        <v>468</v>
      </c>
      <c r="K161">
        <v>473</v>
      </c>
      <c r="L161" t="s">
        <v>117</v>
      </c>
    </row>
    <row r="162" spans="10:12" x14ac:dyDescent="0.2">
      <c r="J162" t="s">
        <v>469</v>
      </c>
      <c r="K162">
        <v>474</v>
      </c>
      <c r="L162" t="s">
        <v>281</v>
      </c>
    </row>
    <row r="163" spans="10:12" x14ac:dyDescent="0.2">
      <c r="J163" t="s">
        <v>470</v>
      </c>
      <c r="K163">
        <v>476</v>
      </c>
      <c r="L163" t="s">
        <v>282</v>
      </c>
    </row>
    <row r="164" spans="10:12" x14ac:dyDescent="0.2">
      <c r="J164" t="s">
        <v>471</v>
      </c>
      <c r="K164">
        <v>477</v>
      </c>
      <c r="L164" t="s">
        <v>283</v>
      </c>
    </row>
    <row r="165" spans="10:12" x14ac:dyDescent="0.2">
      <c r="J165" t="s">
        <v>472</v>
      </c>
      <c r="K165">
        <v>478</v>
      </c>
      <c r="L165" t="s">
        <v>284</v>
      </c>
    </row>
    <row r="166" spans="10:12" x14ac:dyDescent="0.2">
      <c r="J166" t="s">
        <v>473</v>
      </c>
      <c r="K166">
        <v>479</v>
      </c>
      <c r="L166" t="s">
        <v>285</v>
      </c>
    </row>
    <row r="167" spans="10:12" x14ac:dyDescent="0.2">
      <c r="J167" t="s">
        <v>474</v>
      </c>
      <c r="K167">
        <v>481</v>
      </c>
      <c r="L167" t="s">
        <v>286</v>
      </c>
    </row>
    <row r="168" spans="10:12" x14ac:dyDescent="0.2">
      <c r="J168" t="s">
        <v>475</v>
      </c>
      <c r="K168">
        <v>482</v>
      </c>
      <c r="L168" t="s">
        <v>287</v>
      </c>
    </row>
    <row r="169" spans="10:12" x14ac:dyDescent="0.2">
      <c r="J169" t="s">
        <v>476</v>
      </c>
      <c r="K169">
        <v>483</v>
      </c>
      <c r="L169" t="s">
        <v>288</v>
      </c>
    </row>
    <row r="170" spans="10:12" x14ac:dyDescent="0.2">
      <c r="J170" t="s">
        <v>524</v>
      </c>
      <c r="K170">
        <v>484</v>
      </c>
      <c r="L170" t="s">
        <v>523</v>
      </c>
    </row>
    <row r="171" spans="10:12" x14ac:dyDescent="0.2">
      <c r="J171" t="s">
        <v>477</v>
      </c>
      <c r="K171">
        <v>485</v>
      </c>
      <c r="L171" t="s">
        <v>289</v>
      </c>
    </row>
    <row r="172" spans="10:12" x14ac:dyDescent="0.2">
      <c r="J172" t="s">
        <v>118</v>
      </c>
      <c r="K172">
        <v>486</v>
      </c>
      <c r="L172" t="s">
        <v>118</v>
      </c>
    </row>
    <row r="173" spans="10:12" x14ac:dyDescent="0.2">
      <c r="J173" t="s">
        <v>478</v>
      </c>
      <c r="K173">
        <v>487</v>
      </c>
      <c r="L173" t="s">
        <v>290</v>
      </c>
    </row>
    <row r="174" spans="10:12" x14ac:dyDescent="0.2">
      <c r="J174" t="s">
        <v>479</v>
      </c>
      <c r="K174">
        <v>488</v>
      </c>
      <c r="L174" t="s">
        <v>291</v>
      </c>
    </row>
    <row r="175" spans="10:12" x14ac:dyDescent="0.2">
      <c r="J175" t="s">
        <v>480</v>
      </c>
      <c r="K175">
        <v>489</v>
      </c>
      <c r="L175" t="s">
        <v>292</v>
      </c>
    </row>
    <row r="176" spans="10:12" x14ac:dyDescent="0.2">
      <c r="J176" t="s">
        <v>481</v>
      </c>
      <c r="K176">
        <v>490</v>
      </c>
      <c r="L176" t="s">
        <v>293</v>
      </c>
    </row>
    <row r="177" spans="10:12" x14ac:dyDescent="0.2">
      <c r="J177" t="s">
        <v>482</v>
      </c>
      <c r="K177">
        <v>491</v>
      </c>
      <c r="L177" t="s">
        <v>294</v>
      </c>
    </row>
    <row r="178" spans="10:12" x14ac:dyDescent="0.2">
      <c r="J178" t="s">
        <v>295</v>
      </c>
      <c r="K178">
        <v>492</v>
      </c>
      <c r="L178" t="s">
        <v>295</v>
      </c>
    </row>
    <row r="179" spans="10:12" x14ac:dyDescent="0.2">
      <c r="J179" t="s">
        <v>483</v>
      </c>
      <c r="K179">
        <v>493</v>
      </c>
      <c r="L179" t="s">
        <v>296</v>
      </c>
    </row>
    <row r="180" spans="10:12" x14ac:dyDescent="0.2">
      <c r="J180" t="s">
        <v>484</v>
      </c>
      <c r="K180">
        <v>494</v>
      </c>
      <c r="L180" t="s">
        <v>297</v>
      </c>
    </row>
    <row r="181" spans="10:12" x14ac:dyDescent="0.2">
      <c r="J181" t="s">
        <v>485</v>
      </c>
      <c r="K181">
        <v>495</v>
      </c>
      <c r="L181" t="s">
        <v>119</v>
      </c>
    </row>
    <row r="182" spans="10:12" x14ac:dyDescent="0.2">
      <c r="J182" t="s">
        <v>298</v>
      </c>
      <c r="K182">
        <v>496</v>
      </c>
      <c r="L182" t="s">
        <v>298</v>
      </c>
    </row>
    <row r="183" spans="10:12" x14ac:dyDescent="0.2">
      <c r="J183" t="s">
        <v>299</v>
      </c>
      <c r="K183">
        <v>497</v>
      </c>
      <c r="L183" t="s">
        <v>299</v>
      </c>
    </row>
    <row r="184" spans="10:12" x14ac:dyDescent="0.2">
      <c r="J184" t="s">
        <v>486</v>
      </c>
      <c r="K184">
        <v>498</v>
      </c>
      <c r="L184" t="s">
        <v>300</v>
      </c>
    </row>
    <row r="185" spans="10:12" x14ac:dyDescent="0.2">
      <c r="J185" t="s">
        <v>301</v>
      </c>
      <c r="K185">
        <v>499</v>
      </c>
      <c r="L185" t="s">
        <v>301</v>
      </c>
    </row>
    <row r="186" spans="10:12" x14ac:dyDescent="0.2">
      <c r="J186" t="s">
        <v>487</v>
      </c>
      <c r="K186">
        <v>500</v>
      </c>
      <c r="L186" t="s">
        <v>302</v>
      </c>
    </row>
    <row r="187" spans="10:12" x14ac:dyDescent="0.2">
      <c r="J187" t="s">
        <v>303</v>
      </c>
      <c r="K187">
        <v>501</v>
      </c>
      <c r="L187" t="s">
        <v>303</v>
      </c>
    </row>
    <row r="188" spans="10:12" x14ac:dyDescent="0.2">
      <c r="J188" t="s">
        <v>488</v>
      </c>
      <c r="K188">
        <v>502</v>
      </c>
      <c r="L188" t="s">
        <v>304</v>
      </c>
    </row>
    <row r="189" spans="10:12" x14ac:dyDescent="0.2">
      <c r="J189" t="s">
        <v>305</v>
      </c>
      <c r="K189">
        <v>503</v>
      </c>
      <c r="L189" t="s">
        <v>305</v>
      </c>
    </row>
    <row r="190" spans="10:12" x14ac:dyDescent="0.2">
      <c r="J190" t="s">
        <v>489</v>
      </c>
      <c r="K190">
        <v>504</v>
      </c>
      <c r="L190" t="s">
        <v>306</v>
      </c>
    </row>
    <row r="191" spans="10:12" x14ac:dyDescent="0.2">
      <c r="J191" t="s">
        <v>490</v>
      </c>
      <c r="K191">
        <v>505</v>
      </c>
      <c r="L191" t="s">
        <v>307</v>
      </c>
    </row>
    <row r="192" spans="10:12" x14ac:dyDescent="0.2">
      <c r="J192" t="s">
        <v>491</v>
      </c>
      <c r="K192">
        <v>506</v>
      </c>
      <c r="L192" t="s">
        <v>308</v>
      </c>
    </row>
    <row r="193" spans="10:12" x14ac:dyDescent="0.2">
      <c r="J193" t="s">
        <v>309</v>
      </c>
      <c r="K193">
        <v>507</v>
      </c>
      <c r="L193" t="s">
        <v>309</v>
      </c>
    </row>
    <row r="194" spans="10:12" x14ac:dyDescent="0.2">
      <c r="J194" t="s">
        <v>310</v>
      </c>
      <c r="K194">
        <v>508</v>
      </c>
      <c r="L194" t="s">
        <v>310</v>
      </c>
    </row>
    <row r="195" spans="10:12" x14ac:dyDescent="0.2">
      <c r="J195" t="s">
        <v>492</v>
      </c>
      <c r="K195">
        <v>509</v>
      </c>
      <c r="L195" t="s">
        <v>311</v>
      </c>
    </row>
    <row r="196" spans="10:12" x14ac:dyDescent="0.2">
      <c r="J196" t="s">
        <v>493</v>
      </c>
      <c r="K196">
        <v>519</v>
      </c>
      <c r="L196" t="s">
        <v>312</v>
      </c>
    </row>
    <row r="197" spans="10:12" x14ac:dyDescent="0.2">
      <c r="J197" t="s">
        <v>58</v>
      </c>
      <c r="K197">
        <v>521</v>
      </c>
      <c r="L197" t="s">
        <v>313</v>
      </c>
    </row>
    <row r="198" spans="10:12" x14ac:dyDescent="0.2">
      <c r="J198" t="s">
        <v>494</v>
      </c>
      <c r="K198">
        <v>523</v>
      </c>
      <c r="L198" t="s">
        <v>314</v>
      </c>
    </row>
    <row r="199" spans="10:12" x14ac:dyDescent="0.2">
      <c r="J199" t="s">
        <v>87</v>
      </c>
      <c r="K199" s="136">
        <v>525</v>
      </c>
      <c r="L199" t="s">
        <v>86</v>
      </c>
    </row>
    <row r="200" spans="10:12" x14ac:dyDescent="0.2">
      <c r="J200" t="s">
        <v>108</v>
      </c>
      <c r="K200">
        <v>528</v>
      </c>
      <c r="L200" t="s">
        <v>315</v>
      </c>
    </row>
    <row r="201" spans="10:12" x14ac:dyDescent="0.2">
      <c r="J201" t="s">
        <v>495</v>
      </c>
      <c r="K201">
        <v>530</v>
      </c>
      <c r="L201" t="s">
        <v>316</v>
      </c>
    </row>
    <row r="202" spans="10:12" x14ac:dyDescent="0.2">
      <c r="J202" t="s">
        <v>496</v>
      </c>
      <c r="K202">
        <v>531</v>
      </c>
      <c r="L202" t="s">
        <v>317</v>
      </c>
    </row>
    <row r="203" spans="10:12" x14ac:dyDescent="0.2">
      <c r="J203" t="s">
        <v>109</v>
      </c>
      <c r="K203">
        <v>532</v>
      </c>
      <c r="L203" t="s">
        <v>318</v>
      </c>
    </row>
    <row r="204" spans="10:12" x14ac:dyDescent="0.2">
      <c r="J204" t="s">
        <v>91</v>
      </c>
      <c r="K204" s="136">
        <v>534</v>
      </c>
      <c r="L204" t="s">
        <v>91</v>
      </c>
    </row>
    <row r="205" spans="10:12" x14ac:dyDescent="0.2">
      <c r="J205" t="s">
        <v>497</v>
      </c>
      <c r="K205">
        <v>535</v>
      </c>
      <c r="L205" t="s">
        <v>319</v>
      </c>
    </row>
    <row r="206" spans="10:12" x14ac:dyDescent="0.2">
      <c r="J206" t="s">
        <v>498</v>
      </c>
      <c r="K206">
        <v>542</v>
      </c>
      <c r="L206" t="s">
        <v>320</v>
      </c>
    </row>
    <row r="207" spans="10:12" x14ac:dyDescent="0.2">
      <c r="J207" t="s">
        <v>92</v>
      </c>
      <c r="K207" s="136">
        <v>544</v>
      </c>
      <c r="L207" t="s">
        <v>321</v>
      </c>
    </row>
    <row r="208" spans="10:12" x14ac:dyDescent="0.2">
      <c r="J208" t="s">
        <v>93</v>
      </c>
      <c r="K208" s="136">
        <v>545</v>
      </c>
      <c r="L208" t="s">
        <v>322</v>
      </c>
    </row>
    <row r="209" spans="10:12" x14ac:dyDescent="0.2">
      <c r="J209" t="s">
        <v>499</v>
      </c>
      <c r="K209">
        <v>546</v>
      </c>
      <c r="L209" t="s">
        <v>120</v>
      </c>
    </row>
    <row r="210" spans="10:12" x14ac:dyDescent="0.2">
      <c r="J210" t="s">
        <v>500</v>
      </c>
      <c r="K210">
        <v>550</v>
      </c>
      <c r="L210" t="s">
        <v>121</v>
      </c>
    </row>
    <row r="211" spans="10:12" x14ac:dyDescent="0.2">
      <c r="J211" t="s">
        <v>501</v>
      </c>
      <c r="K211">
        <v>551</v>
      </c>
      <c r="L211" t="s">
        <v>323</v>
      </c>
    </row>
    <row r="212" spans="10:12" x14ac:dyDescent="0.2">
      <c r="J212" t="s">
        <v>502</v>
      </c>
      <c r="K212">
        <v>553</v>
      </c>
      <c r="L212" t="s">
        <v>115</v>
      </c>
    </row>
    <row r="213" spans="10:12" x14ac:dyDescent="0.2">
      <c r="J213" t="s">
        <v>324</v>
      </c>
      <c r="K213">
        <v>554</v>
      </c>
      <c r="L213" t="s">
        <v>324</v>
      </c>
    </row>
    <row r="214" spans="10:12" x14ac:dyDescent="0.2">
      <c r="J214" t="s">
        <v>503</v>
      </c>
      <c r="K214">
        <v>555</v>
      </c>
      <c r="L214" t="s">
        <v>325</v>
      </c>
    </row>
    <row r="215" spans="10:12" x14ac:dyDescent="0.2">
      <c r="J215" t="s">
        <v>326</v>
      </c>
      <c r="K215">
        <v>556</v>
      </c>
      <c r="L215" t="s">
        <v>326</v>
      </c>
    </row>
    <row r="216" spans="10:12" x14ac:dyDescent="0.2">
      <c r="J216" t="s">
        <v>504</v>
      </c>
      <c r="K216">
        <v>557</v>
      </c>
      <c r="L216" t="s">
        <v>327</v>
      </c>
    </row>
    <row r="217" spans="10:12" x14ac:dyDescent="0.2">
      <c r="J217" t="s">
        <v>328</v>
      </c>
      <c r="K217">
        <v>558</v>
      </c>
      <c r="L217" t="s">
        <v>328</v>
      </c>
    </row>
    <row r="218" spans="10:12" x14ac:dyDescent="0.2">
      <c r="J218" t="s">
        <v>505</v>
      </c>
      <c r="K218">
        <v>560</v>
      </c>
      <c r="L218" t="s">
        <v>329</v>
      </c>
    </row>
    <row r="219" spans="10:12" x14ac:dyDescent="0.2">
      <c r="J219" t="s">
        <v>330</v>
      </c>
      <c r="K219">
        <v>562</v>
      </c>
      <c r="L219" t="s">
        <v>330</v>
      </c>
    </row>
    <row r="220" spans="10:12" x14ac:dyDescent="0.2">
      <c r="J220" t="s">
        <v>506</v>
      </c>
      <c r="K220">
        <v>563</v>
      </c>
      <c r="L220" t="s">
        <v>122</v>
      </c>
    </row>
    <row r="221" spans="10:12" x14ac:dyDescent="0.2">
      <c r="J221" t="s">
        <v>507</v>
      </c>
      <c r="K221">
        <v>564</v>
      </c>
      <c r="L221" t="s">
        <v>331</v>
      </c>
    </row>
    <row r="222" spans="10:12" x14ac:dyDescent="0.2">
      <c r="J222" t="s">
        <v>332</v>
      </c>
      <c r="K222">
        <v>565</v>
      </c>
      <c r="L222" t="s">
        <v>332</v>
      </c>
    </row>
    <row r="223" spans="10:12" x14ac:dyDescent="0.2">
      <c r="J223" t="s">
        <v>508</v>
      </c>
      <c r="K223">
        <v>569</v>
      </c>
      <c r="L223" t="s">
        <v>333</v>
      </c>
    </row>
    <row r="224" spans="10:12" x14ac:dyDescent="0.2">
      <c r="J224" t="s">
        <v>334</v>
      </c>
      <c r="K224">
        <v>570</v>
      </c>
      <c r="L224" t="s">
        <v>334</v>
      </c>
    </row>
    <row r="225" spans="10:12" x14ac:dyDescent="0.2">
      <c r="J225" t="s">
        <v>335</v>
      </c>
      <c r="K225">
        <v>571</v>
      </c>
      <c r="L225" t="s">
        <v>335</v>
      </c>
    </row>
    <row r="226" spans="10:12" x14ac:dyDescent="0.2">
      <c r="J226" t="s">
        <v>509</v>
      </c>
      <c r="K226">
        <v>572</v>
      </c>
      <c r="L226" t="s">
        <v>336</v>
      </c>
    </row>
    <row r="227" spans="10:12" x14ac:dyDescent="0.2">
      <c r="J227" t="s">
        <v>510</v>
      </c>
      <c r="K227">
        <v>573</v>
      </c>
      <c r="L227" t="s">
        <v>337</v>
      </c>
    </row>
    <row r="228" spans="10:12" x14ac:dyDescent="0.2">
      <c r="J228" t="s">
        <v>511</v>
      </c>
      <c r="K228">
        <v>574</v>
      </c>
      <c r="L228" t="s">
        <v>123</v>
      </c>
    </row>
    <row r="229" spans="10:12" x14ac:dyDescent="0.2">
      <c r="J229" t="s">
        <v>512</v>
      </c>
      <c r="K229">
        <v>575</v>
      </c>
      <c r="L229" t="s">
        <v>338</v>
      </c>
    </row>
    <row r="230" spans="10:12" x14ac:dyDescent="0.2">
      <c r="J230" t="s">
        <v>339</v>
      </c>
      <c r="K230">
        <v>576</v>
      </c>
      <c r="L230" t="s">
        <v>339</v>
      </c>
    </row>
    <row r="231" spans="10:12" x14ac:dyDescent="0.2">
      <c r="J231" t="s">
        <v>513</v>
      </c>
      <c r="K231">
        <v>577</v>
      </c>
      <c r="L231" t="s">
        <v>340</v>
      </c>
    </row>
    <row r="232" spans="10:12" x14ac:dyDescent="0.2">
      <c r="J232" t="s">
        <v>514</v>
      </c>
      <c r="K232">
        <v>578</v>
      </c>
      <c r="L232" t="s">
        <v>112</v>
      </c>
    </row>
    <row r="233" spans="10:12" x14ac:dyDescent="0.2">
      <c r="J233" t="s">
        <v>515</v>
      </c>
      <c r="K233">
        <v>579</v>
      </c>
      <c r="L233" t="s">
        <v>341</v>
      </c>
    </row>
    <row r="234" spans="10:12" x14ac:dyDescent="0.2">
      <c r="J234" t="s">
        <v>516</v>
      </c>
      <c r="K234">
        <v>580</v>
      </c>
      <c r="L234" t="s">
        <v>342</v>
      </c>
    </row>
    <row r="235" spans="10:12" x14ac:dyDescent="0.2">
      <c r="J235" t="s">
        <v>124</v>
      </c>
      <c r="K235">
        <v>581</v>
      </c>
      <c r="L235" t="s">
        <v>124</v>
      </c>
    </row>
    <row r="236" spans="10:12" x14ac:dyDescent="0.2">
      <c r="J236" t="s">
        <v>95</v>
      </c>
      <c r="K236">
        <v>582</v>
      </c>
      <c r="L236" t="s">
        <v>94</v>
      </c>
    </row>
    <row r="237" spans="10:12" x14ac:dyDescent="0.2">
      <c r="J237" t="s">
        <v>517</v>
      </c>
      <c r="K237">
        <v>583</v>
      </c>
      <c r="L237" t="s">
        <v>343</v>
      </c>
    </row>
    <row r="238" spans="10:12" x14ac:dyDescent="0.2">
      <c r="J238" t="s">
        <v>344</v>
      </c>
      <c r="K238">
        <v>584</v>
      </c>
      <c r="L238" t="s">
        <v>344</v>
      </c>
    </row>
    <row r="239" spans="10:12" x14ac:dyDescent="0.2">
      <c r="J239" t="s">
        <v>345</v>
      </c>
      <c r="K239">
        <v>585</v>
      </c>
      <c r="L239" t="s">
        <v>345</v>
      </c>
    </row>
    <row r="240" spans="10:12" x14ac:dyDescent="0.2">
      <c r="J240" t="s">
        <v>97</v>
      </c>
      <c r="K240">
        <v>586</v>
      </c>
      <c r="L240" t="s">
        <v>96</v>
      </c>
    </row>
    <row r="241" spans="10:12" x14ac:dyDescent="0.2">
      <c r="J241" t="s">
        <v>346</v>
      </c>
      <c r="K241">
        <v>587</v>
      </c>
      <c r="L241" t="s">
        <v>346</v>
      </c>
    </row>
    <row r="242" spans="10:12" x14ac:dyDescent="0.2">
      <c r="J242" t="s">
        <v>518</v>
      </c>
      <c r="K242">
        <v>588</v>
      </c>
      <c r="L242" t="s">
        <v>125</v>
      </c>
    </row>
    <row r="243" spans="10:12" x14ac:dyDescent="0.2">
      <c r="J243" t="s">
        <v>519</v>
      </c>
      <c r="K243">
        <v>589</v>
      </c>
      <c r="L243" t="s">
        <v>347</v>
      </c>
    </row>
    <row r="244" spans="10:12" x14ac:dyDescent="0.2">
      <c r="J244" t="s">
        <v>520</v>
      </c>
      <c r="K244">
        <v>590</v>
      </c>
      <c r="L244" t="s">
        <v>348</v>
      </c>
    </row>
    <row r="245" spans="10:12" x14ac:dyDescent="0.2">
      <c r="J245" t="s">
        <v>98</v>
      </c>
      <c r="K245">
        <v>591</v>
      </c>
      <c r="L245" t="s">
        <v>349</v>
      </c>
    </row>
    <row r="246" spans="10:12" x14ac:dyDescent="0.2">
      <c r="J246" t="s">
        <v>100</v>
      </c>
      <c r="K246">
        <v>592</v>
      </c>
      <c r="L246" t="s">
        <v>99</v>
      </c>
    </row>
    <row r="247" spans="10:12" x14ac:dyDescent="0.2">
      <c r="J247" t="s">
        <v>101</v>
      </c>
      <c r="K247">
        <v>593</v>
      </c>
      <c r="L247" t="s">
        <v>350</v>
      </c>
    </row>
    <row r="248" spans="10:12" x14ac:dyDescent="0.2">
      <c r="J248" t="s">
        <v>351</v>
      </c>
      <c r="K248">
        <v>594</v>
      </c>
      <c r="L248" t="s">
        <v>351</v>
      </c>
    </row>
    <row r="249" spans="10:12" x14ac:dyDescent="0.2">
      <c r="J249" t="s">
        <v>521</v>
      </c>
      <c r="K249">
        <v>597</v>
      </c>
      <c r="L249" t="s">
        <v>352</v>
      </c>
    </row>
    <row r="250" spans="10:12" x14ac:dyDescent="0.2">
      <c r="J250" t="s">
        <v>522</v>
      </c>
      <c r="K250">
        <v>598</v>
      </c>
      <c r="L250" t="s">
        <v>353</v>
      </c>
    </row>
  </sheetData>
  <sortState xmlns:xlrd2="http://schemas.microsoft.com/office/spreadsheetml/2017/richdata2" ref="K2:N248">
    <sortCondition ref="K2:K248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showGridLines="0" workbookViewId="0">
      <selection activeCell="M18" sqref="M18"/>
    </sheetView>
  </sheetViews>
  <sheetFormatPr defaultColWidth="9" defaultRowHeight="13.2" x14ac:dyDescent="0.2"/>
  <cols>
    <col min="1" max="1" width="4.44140625" style="35" bestFit="1" customWidth="1"/>
    <col min="2" max="2" width="3.21875" style="35" customWidth="1"/>
    <col min="3" max="10" width="9" style="35"/>
    <col min="11" max="11" width="12.109375" style="35" customWidth="1"/>
    <col min="12" max="16384" width="9" style="35"/>
  </cols>
  <sheetData>
    <row r="1" spans="1:14" ht="20.100000000000001" customHeight="1" x14ac:dyDescent="0.2">
      <c r="A1" s="109" t="s">
        <v>40</v>
      </c>
      <c r="B1" s="112" t="s">
        <v>41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0.100000000000001" customHeight="1" x14ac:dyDescent="0.2">
      <c r="A2" s="109"/>
      <c r="B2" s="110" t="s">
        <v>128</v>
      </c>
      <c r="C2" s="111"/>
      <c r="D2" s="112" t="s">
        <v>143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0.100000000000001" customHeight="1" x14ac:dyDescent="0.2">
      <c r="A3" s="109"/>
      <c r="B3" s="110" t="s">
        <v>128</v>
      </c>
      <c r="C3" s="113"/>
      <c r="D3" s="112" t="s">
        <v>129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0.100000000000001" customHeight="1" x14ac:dyDescent="0.2">
      <c r="A4" s="109"/>
      <c r="B4" s="110" t="s">
        <v>128</v>
      </c>
      <c r="C4" s="114"/>
      <c r="D4" s="112" t="s">
        <v>130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0.100000000000001" customHeight="1" x14ac:dyDescent="0.2">
      <c r="A5" s="109"/>
      <c r="B5" s="112" t="s">
        <v>128</v>
      </c>
      <c r="C5" s="138" t="s">
        <v>136</v>
      </c>
      <c r="D5" s="138"/>
      <c r="E5" s="138"/>
      <c r="F5" s="138"/>
      <c r="G5" s="138"/>
      <c r="H5" s="138"/>
      <c r="I5" s="138"/>
      <c r="J5" s="138"/>
      <c r="K5" s="138"/>
      <c r="L5" s="112"/>
      <c r="M5" s="112"/>
      <c r="N5" s="112"/>
    </row>
    <row r="6" spans="1:14" ht="39" customHeight="1" x14ac:dyDescent="0.2">
      <c r="A6" s="109"/>
      <c r="B6" s="135" t="s">
        <v>131</v>
      </c>
      <c r="C6" s="137" t="s">
        <v>132</v>
      </c>
      <c r="D6" s="137"/>
      <c r="E6" s="137"/>
      <c r="F6" s="137"/>
      <c r="G6" s="137"/>
      <c r="H6" s="137"/>
      <c r="I6" s="137"/>
      <c r="J6" s="137"/>
      <c r="K6" s="137"/>
      <c r="L6" s="112"/>
      <c r="M6" s="112"/>
      <c r="N6" s="112"/>
    </row>
    <row r="7" spans="1:14" ht="40.049999999999997" customHeight="1" x14ac:dyDescent="0.2">
      <c r="A7" s="109"/>
      <c r="B7" s="135" t="s">
        <v>128</v>
      </c>
      <c r="C7" s="137" t="s">
        <v>133</v>
      </c>
      <c r="D7" s="137"/>
      <c r="E7" s="137"/>
      <c r="F7" s="137"/>
      <c r="G7" s="137"/>
      <c r="H7" s="137"/>
      <c r="I7" s="137"/>
      <c r="J7" s="137"/>
      <c r="K7" s="137"/>
      <c r="L7" s="112"/>
      <c r="M7" s="112"/>
      <c r="N7" s="112"/>
    </row>
    <row r="8" spans="1:14" ht="20.100000000000001" customHeight="1" x14ac:dyDescent="0.2">
      <c r="A8" s="115"/>
      <c r="B8" s="115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20.100000000000001" customHeight="1" thickBot="1" x14ac:dyDescent="0.25">
      <c r="A9" s="109" t="s">
        <v>42</v>
      </c>
      <c r="B9" s="130" t="s">
        <v>43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s="36" customFormat="1" ht="20.100000000000001" customHeight="1" x14ac:dyDescent="0.2">
      <c r="A10" s="116" t="s">
        <v>137</v>
      </c>
      <c r="B10" s="124" t="s">
        <v>144</v>
      </c>
      <c r="C10" s="125"/>
      <c r="D10" s="125"/>
      <c r="E10" s="125"/>
      <c r="F10" s="125"/>
      <c r="G10" s="125"/>
      <c r="H10" s="125"/>
      <c r="I10" s="125"/>
      <c r="J10" s="126"/>
      <c r="K10" s="112"/>
      <c r="L10" s="112"/>
      <c r="M10" s="112"/>
      <c r="N10" s="112"/>
    </row>
    <row r="11" spans="1:14" s="36" customFormat="1" ht="30" customHeight="1" thickBot="1" x14ac:dyDescent="0.25">
      <c r="A11" s="117"/>
      <c r="B11" s="131" t="s">
        <v>134</v>
      </c>
      <c r="C11" s="132"/>
      <c r="D11" s="127"/>
      <c r="E11" s="127"/>
      <c r="F11" s="127"/>
      <c r="G11" s="127"/>
      <c r="H11" s="127"/>
      <c r="I11" s="127"/>
      <c r="J11" s="128"/>
      <c r="K11" s="112"/>
      <c r="L11" s="112"/>
      <c r="M11" s="112"/>
      <c r="N11" s="112"/>
    </row>
    <row r="12" spans="1:14" ht="20.100000000000001" customHeight="1" x14ac:dyDescent="0.2">
      <c r="A12" s="119"/>
      <c r="B12" s="115"/>
      <c r="C12" s="129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0.100000000000001" customHeight="1" x14ac:dyDescent="0.2">
      <c r="A13" s="120" t="s">
        <v>525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20.100000000000001" customHeight="1" x14ac:dyDescent="0.2">
      <c r="A14" s="120"/>
      <c r="B14" s="118"/>
      <c r="C14" s="142" t="s">
        <v>140</v>
      </c>
      <c r="D14" s="142"/>
      <c r="E14" s="142"/>
      <c r="F14" s="142"/>
      <c r="G14" s="142"/>
      <c r="H14" s="142"/>
      <c r="I14" s="142"/>
      <c r="J14" s="142"/>
      <c r="K14" s="142"/>
      <c r="L14" s="118"/>
      <c r="M14" s="118"/>
      <c r="N14" s="118"/>
    </row>
    <row r="15" spans="1:14" ht="20.100000000000001" customHeight="1" x14ac:dyDescent="0.2">
      <c r="A15" s="120"/>
      <c r="B15" s="118"/>
      <c r="C15" s="133"/>
      <c r="D15" s="133"/>
      <c r="E15" s="133"/>
      <c r="F15" s="133"/>
      <c r="G15" s="133"/>
      <c r="H15" s="133"/>
      <c r="I15" s="133"/>
      <c r="J15" s="133"/>
      <c r="K15" s="133"/>
      <c r="L15" s="118"/>
      <c r="M15" s="118"/>
      <c r="N15" s="118"/>
    </row>
    <row r="16" spans="1:14" ht="20.100000000000001" customHeight="1" x14ac:dyDescent="0.2">
      <c r="A16" s="109" t="s">
        <v>44</v>
      </c>
      <c r="B16" s="121" t="s">
        <v>138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3.25" customHeight="1" x14ac:dyDescent="0.2">
      <c r="A17" s="109"/>
      <c r="B17" s="140" t="s">
        <v>135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22"/>
      <c r="M17" s="122"/>
      <c r="N17" s="121"/>
    </row>
    <row r="18" spans="1:14" s="69" customFormat="1" ht="40.049999999999997" customHeight="1" x14ac:dyDescent="0.2">
      <c r="A18" s="134" t="s">
        <v>128</v>
      </c>
      <c r="B18" s="143" t="s">
        <v>141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23"/>
      <c r="M18" s="123"/>
      <c r="N18" s="123"/>
    </row>
    <row r="19" spans="1:14" ht="20.100000000000001" customHeight="1" x14ac:dyDescent="0.2">
      <c r="A19" s="134" t="s">
        <v>128</v>
      </c>
      <c r="B19" s="141" t="s">
        <v>142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23"/>
      <c r="M19" s="123"/>
      <c r="N19" s="123"/>
    </row>
    <row r="20" spans="1:14" ht="54.75" customHeight="1" x14ac:dyDescent="0.2">
      <c r="A20" s="109" t="s">
        <v>45</v>
      </c>
      <c r="B20" s="139" t="s">
        <v>139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12"/>
      <c r="M20" s="112"/>
      <c r="N20" s="112"/>
    </row>
    <row r="21" spans="1:14" ht="13.5" customHeight="1" x14ac:dyDescent="0.2">
      <c r="A21" s="109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</row>
  </sheetData>
  <sheetProtection sheet="1" objects="1" scenarios="1"/>
  <mergeCells count="8">
    <mergeCell ref="C6:K6"/>
    <mergeCell ref="C7:K7"/>
    <mergeCell ref="C5:K5"/>
    <mergeCell ref="B20:K20"/>
    <mergeCell ref="B17:K17"/>
    <mergeCell ref="B19:K19"/>
    <mergeCell ref="C14:K14"/>
    <mergeCell ref="B18:K18"/>
  </mergeCells>
  <phoneticPr fontId="2"/>
  <conditionalFormatting sqref="C4">
    <cfRule type="expression" dxfId="2" priority="1">
      <formula>$K$7="外"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224"/>
  <sheetViews>
    <sheetView tabSelected="1" zoomScale="75" zoomScaleNormal="75" workbookViewId="0">
      <selection activeCell="AC4" sqref="AC4"/>
    </sheetView>
  </sheetViews>
  <sheetFormatPr defaultRowHeight="13.2" x14ac:dyDescent="0.2"/>
  <cols>
    <col min="1" max="1" width="6.77734375" customWidth="1"/>
    <col min="2" max="2" width="14.6640625" customWidth="1"/>
    <col min="3" max="3" width="1.6640625" customWidth="1"/>
    <col min="4" max="4" width="19.44140625" customWidth="1"/>
    <col min="5" max="5" width="14.109375" customWidth="1"/>
    <col min="6" max="6" width="12.33203125" customWidth="1"/>
    <col min="7" max="7" width="5.21875" bestFit="1" customWidth="1"/>
    <col min="9" max="10" width="5.44140625" bestFit="1" customWidth="1"/>
    <col min="11" max="11" width="6.77734375" customWidth="1"/>
    <col min="13" max="14" width="11" bestFit="1" customWidth="1"/>
    <col min="15" max="15" width="14.21875" customWidth="1"/>
    <col min="16" max="16" width="9.44140625" bestFit="1" customWidth="1"/>
    <col min="17" max="18" width="4.77734375" customWidth="1"/>
    <col min="19" max="21" width="16.109375" customWidth="1"/>
    <col min="23" max="23" width="5.44140625" hidden="1" customWidth="1"/>
    <col min="24" max="24" width="3.33203125" hidden="1" customWidth="1"/>
    <col min="25" max="26" width="9" hidden="1" customWidth="1"/>
    <col min="38" max="38" width="9" style="1"/>
    <col min="39" max="41" width="3.33203125" style="1" customWidth="1"/>
    <col min="42" max="42" width="5.44140625" style="1" customWidth="1"/>
    <col min="43" max="45" width="3.44140625" style="1" customWidth="1"/>
    <col min="46" max="46" width="5.44140625" style="1" customWidth="1"/>
    <col min="47" max="47" width="4.44140625" style="1" customWidth="1"/>
    <col min="48" max="48" width="3.77734375" style="1" customWidth="1"/>
    <col min="49" max="49" width="15.44140625" style="1" customWidth="1"/>
    <col min="50" max="51" width="9" style="1" customWidth="1"/>
    <col min="52" max="52" width="9" style="1"/>
  </cols>
  <sheetData>
    <row r="1" spans="1:52" ht="25.8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1"/>
      <c r="U1" s="11"/>
      <c r="V1" s="1"/>
      <c r="W1" s="1"/>
      <c r="X1" s="1"/>
      <c r="Y1" s="1"/>
      <c r="Z1" s="1"/>
    </row>
    <row r="2" spans="1:52" ht="13.8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0">
        <f ca="1">NOW()</f>
        <v>43692.333291435185</v>
      </c>
      <c r="Q2" s="160"/>
      <c r="R2" s="160"/>
      <c r="S2" s="160"/>
      <c r="T2" s="12"/>
      <c r="U2" s="12"/>
      <c r="V2" s="2"/>
      <c r="W2" s="2"/>
      <c r="X2" s="2"/>
      <c r="Y2" s="2"/>
      <c r="Z2" s="2"/>
      <c r="AL2" s="2"/>
      <c r="AM2" s="2"/>
      <c r="AN2" s="2"/>
      <c r="AO2" s="2"/>
      <c r="AP2" s="2"/>
    </row>
    <row r="3" spans="1:52" ht="13.8" thickBot="1" x14ac:dyDescent="0.25">
      <c r="A3" s="3" t="s">
        <v>1</v>
      </c>
      <c r="B3" s="37"/>
      <c r="C3" s="161" t="s">
        <v>2</v>
      </c>
      <c r="D3" s="162"/>
      <c r="E3" s="162"/>
      <c r="F3" s="162"/>
      <c r="G3" s="162"/>
      <c r="H3" s="163"/>
      <c r="I3" s="164" t="s">
        <v>3</v>
      </c>
      <c r="J3" s="162"/>
      <c r="K3" s="162"/>
      <c r="L3" s="163"/>
      <c r="M3" s="161" t="s">
        <v>4</v>
      </c>
      <c r="N3" s="162"/>
      <c r="O3" s="163"/>
      <c r="P3" s="4"/>
      <c r="Q3" s="5"/>
      <c r="R3" s="5"/>
      <c r="S3" s="5"/>
      <c r="T3" s="5"/>
      <c r="U3" s="5"/>
      <c r="V3" s="1"/>
      <c r="W3" s="1"/>
      <c r="X3" s="1"/>
      <c r="Y3" s="1"/>
      <c r="Z3" s="1"/>
    </row>
    <row r="4" spans="1:52" ht="24" thickBot="1" x14ac:dyDescent="0.25">
      <c r="A4" s="50"/>
      <c r="B4" s="165" t="str">
        <f>IF(A4="","",VLOOKUP(A4,学校,2))</f>
        <v/>
      </c>
      <c r="C4" s="166"/>
      <c r="D4" s="166"/>
      <c r="E4" s="166"/>
      <c r="F4" s="152" t="s">
        <v>5</v>
      </c>
      <c r="G4" s="152"/>
      <c r="H4" s="153"/>
      <c r="I4" s="154"/>
      <c r="J4" s="155"/>
      <c r="K4" s="155"/>
      <c r="L4" s="156"/>
      <c r="M4" s="157"/>
      <c r="N4" s="157"/>
      <c r="O4" s="158"/>
      <c r="P4" s="6"/>
      <c r="Q4" s="7"/>
      <c r="R4" s="7"/>
      <c r="S4" s="7"/>
      <c r="T4" s="7"/>
      <c r="U4" s="7"/>
      <c r="V4" s="1"/>
      <c r="W4" s="1"/>
      <c r="X4" s="1"/>
      <c r="Y4" s="1"/>
      <c r="Z4" s="1"/>
    </row>
    <row r="5" spans="1:52" ht="19.5" customHeight="1" x14ac:dyDescent="0.2">
      <c r="A5" s="167" t="s">
        <v>6</v>
      </c>
      <c r="B5" s="183" t="s">
        <v>46</v>
      </c>
      <c r="C5" s="170" t="s">
        <v>7</v>
      </c>
      <c r="D5" s="171"/>
      <c r="E5" s="171"/>
      <c r="F5" s="172"/>
      <c r="G5" s="176" t="s">
        <v>8</v>
      </c>
      <c r="H5" s="173" t="s">
        <v>9</v>
      </c>
      <c r="I5" s="174"/>
      <c r="J5" s="174"/>
      <c r="K5" s="178" t="s">
        <v>10</v>
      </c>
      <c r="L5" s="176" t="s">
        <v>11</v>
      </c>
      <c r="M5" s="190" t="s">
        <v>54</v>
      </c>
      <c r="N5" s="191"/>
      <c r="O5" s="198" t="s">
        <v>53</v>
      </c>
      <c r="P5" s="199"/>
      <c r="Q5" s="199"/>
      <c r="R5" s="199"/>
      <c r="S5" s="200"/>
      <c r="T5" s="38" t="s">
        <v>47</v>
      </c>
      <c r="U5" s="39" t="s">
        <v>48</v>
      </c>
      <c r="V5" s="8"/>
      <c r="W5" s="8"/>
      <c r="X5" s="8"/>
      <c r="Y5" s="8"/>
      <c r="Z5" s="8"/>
      <c r="AL5" s="8"/>
      <c r="AS5" s="8"/>
      <c r="AT5" s="8"/>
      <c r="AV5" s="8"/>
      <c r="AW5" s="8"/>
      <c r="AX5" s="8"/>
      <c r="AY5" s="8"/>
      <c r="AZ5" s="8"/>
    </row>
    <row r="6" spans="1:52" x14ac:dyDescent="0.15">
      <c r="A6" s="168"/>
      <c r="B6" s="184"/>
      <c r="C6" s="173"/>
      <c r="D6" s="174"/>
      <c r="E6" s="174"/>
      <c r="F6" s="175"/>
      <c r="G6" s="176"/>
      <c r="H6" s="201" t="s">
        <v>12</v>
      </c>
      <c r="I6" s="201" t="s">
        <v>13</v>
      </c>
      <c r="J6" s="203" t="s">
        <v>14</v>
      </c>
      <c r="K6" s="178"/>
      <c r="L6" s="176"/>
      <c r="M6" s="188" t="s">
        <v>51</v>
      </c>
      <c r="N6" s="188" t="s">
        <v>52</v>
      </c>
      <c r="O6" s="204" t="s">
        <v>15</v>
      </c>
      <c r="P6" s="206" t="s">
        <v>16</v>
      </c>
      <c r="Q6" s="207"/>
      <c r="R6" s="208"/>
      <c r="S6" s="209" t="s">
        <v>17</v>
      </c>
      <c r="T6" s="196" t="s">
        <v>49</v>
      </c>
      <c r="U6" s="186" t="s">
        <v>50</v>
      </c>
      <c r="V6" s="8"/>
      <c r="W6" s="8"/>
      <c r="X6" s="8"/>
      <c r="Y6" s="8"/>
      <c r="Z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40"/>
      <c r="AW6" s="41"/>
      <c r="AX6" s="42"/>
      <c r="AY6" s="8"/>
      <c r="AZ6" s="8"/>
    </row>
    <row r="7" spans="1:52" ht="13.8" thickBot="1" x14ac:dyDescent="0.2">
      <c r="A7" s="169"/>
      <c r="B7" s="185"/>
      <c r="C7" s="177" t="s">
        <v>18</v>
      </c>
      <c r="D7" s="180"/>
      <c r="E7" s="181" t="s">
        <v>127</v>
      </c>
      <c r="F7" s="182"/>
      <c r="G7" s="177"/>
      <c r="H7" s="202"/>
      <c r="I7" s="202"/>
      <c r="J7" s="177"/>
      <c r="K7" s="179"/>
      <c r="L7" s="177"/>
      <c r="M7" s="189"/>
      <c r="N7" s="189"/>
      <c r="O7" s="205"/>
      <c r="P7" s="85" t="s">
        <v>12</v>
      </c>
      <c r="Q7" s="86" t="s">
        <v>13</v>
      </c>
      <c r="R7" s="87" t="s">
        <v>14</v>
      </c>
      <c r="S7" s="210"/>
      <c r="T7" s="197"/>
      <c r="U7" s="187"/>
      <c r="V7" s="8"/>
      <c r="W7" s="9" t="s">
        <v>19</v>
      </c>
      <c r="X7" s="9" t="s">
        <v>13</v>
      </c>
      <c r="Y7" s="8" t="s">
        <v>20</v>
      </c>
      <c r="Z7" s="10" t="s">
        <v>21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40"/>
      <c r="AW7" s="41"/>
      <c r="AX7" s="42"/>
      <c r="AY7" s="8"/>
      <c r="AZ7" s="8"/>
    </row>
    <row r="8" spans="1:52" ht="25.8" x14ac:dyDescent="0.15">
      <c r="A8" s="60">
        <v>1</v>
      </c>
      <c r="B8" s="223"/>
      <c r="C8" s="192"/>
      <c r="D8" s="193"/>
      <c r="E8" s="194"/>
      <c r="F8" s="195"/>
      <c r="G8" s="70"/>
      <c r="H8" s="71"/>
      <c r="I8" s="71"/>
      <c r="J8" s="72"/>
      <c r="K8" s="73"/>
      <c r="L8" s="73"/>
      <c r="M8" s="61" t="str">
        <f>IF(L8="","",IF(L8="有","無","有"))</f>
        <v/>
      </c>
      <c r="N8" s="82"/>
      <c r="O8" s="88"/>
      <c r="P8" s="89"/>
      <c r="Q8" s="90"/>
      <c r="R8" s="91"/>
      <c r="S8" s="92"/>
      <c r="T8" s="93"/>
      <c r="U8" s="106"/>
      <c r="V8" s="1"/>
      <c r="W8" s="1">
        <f>2017-P8</f>
        <v>2017</v>
      </c>
      <c r="X8" s="1">
        <f>8-Q8</f>
        <v>8</v>
      </c>
      <c r="Y8" s="1">
        <f>W8*12+X8</f>
        <v>24212</v>
      </c>
      <c r="Z8" s="1" t="str">
        <f>IF(N8="有",IF(K8="初",IF(Y8&gt;=36,3-O8,IF(Y8&gt;=18,6-O8,IF(Y8&gt;=12,10-O8,"✖5人迄"))),IF(O8&gt;=1,2,3)),"")</f>
        <v/>
      </c>
      <c r="AM8" s="8"/>
      <c r="AN8" s="8"/>
      <c r="AO8" s="8"/>
      <c r="AP8" s="8"/>
      <c r="AQ8" s="8"/>
      <c r="AR8" s="8"/>
      <c r="AS8" s="8"/>
      <c r="AT8" s="8"/>
      <c r="AU8" s="8"/>
      <c r="AV8" s="40"/>
      <c r="AW8" s="41"/>
      <c r="AX8" s="42"/>
    </row>
    <row r="9" spans="1:52" ht="25.8" x14ac:dyDescent="0.15">
      <c r="A9" s="62">
        <v>2</v>
      </c>
      <c r="B9" s="224"/>
      <c r="C9" s="144"/>
      <c r="D9" s="145"/>
      <c r="E9" s="146"/>
      <c r="F9" s="147"/>
      <c r="G9" s="74"/>
      <c r="H9" s="75"/>
      <c r="I9" s="75"/>
      <c r="J9" s="76"/>
      <c r="K9" s="77"/>
      <c r="L9" s="77"/>
      <c r="M9" s="63" t="str">
        <f t="shared" ref="M9:M37" si="0">IF(L9="","",IF(L9="有","無","有"))</f>
        <v/>
      </c>
      <c r="N9" s="83"/>
      <c r="O9" s="94"/>
      <c r="P9" s="95"/>
      <c r="Q9" s="96"/>
      <c r="R9" s="97"/>
      <c r="S9" s="98"/>
      <c r="T9" s="99"/>
      <c r="U9" s="107"/>
      <c r="W9">
        <f t="shared" ref="W9:W37" si="1">2017-P9</f>
        <v>2017</v>
      </c>
      <c r="X9">
        <f t="shared" ref="X9:X37" si="2">8-Q9</f>
        <v>8</v>
      </c>
      <c r="Y9">
        <f t="shared" ref="Y9:Y37" si="3">W9*12+X9</f>
        <v>24212</v>
      </c>
      <c r="Z9" t="str">
        <f t="shared" ref="Z9:Z37" si="4">IF(N9="有",IF(K9="初",IF(Y9&gt;=36,3-O9,IF(Y9&gt;=18,6-O9,IF(Y9&gt;=12,10-O9,"✖5人迄"))),IF(O9&gt;=1,2,3)),"")</f>
        <v/>
      </c>
      <c r="AP9" s="8"/>
      <c r="AQ9" s="8"/>
      <c r="AR9" s="8"/>
      <c r="AS9" s="8"/>
      <c r="AT9" s="8"/>
      <c r="AU9" s="8"/>
      <c r="AV9" s="40"/>
      <c r="AW9" s="41"/>
      <c r="AX9" s="42"/>
    </row>
    <row r="10" spans="1:52" ht="25.8" x14ac:dyDescent="0.15">
      <c r="A10" s="62">
        <v>3</v>
      </c>
      <c r="B10" s="224"/>
      <c r="C10" s="144"/>
      <c r="D10" s="145"/>
      <c r="E10" s="146"/>
      <c r="F10" s="147"/>
      <c r="G10" s="74"/>
      <c r="H10" s="75"/>
      <c r="I10" s="75"/>
      <c r="J10" s="76"/>
      <c r="K10" s="77"/>
      <c r="L10" s="77"/>
      <c r="M10" s="63" t="str">
        <f t="shared" si="0"/>
        <v/>
      </c>
      <c r="N10" s="83"/>
      <c r="O10" s="94"/>
      <c r="P10" s="95"/>
      <c r="Q10" s="96"/>
      <c r="R10" s="97"/>
      <c r="S10" s="98"/>
      <c r="T10" s="99"/>
      <c r="U10" s="107"/>
      <c r="W10">
        <f t="shared" si="1"/>
        <v>2017</v>
      </c>
      <c r="X10">
        <f t="shared" si="2"/>
        <v>8</v>
      </c>
      <c r="Y10">
        <f t="shared" si="3"/>
        <v>24212</v>
      </c>
      <c r="Z10" t="str">
        <f t="shared" si="4"/>
        <v/>
      </c>
      <c r="AP10" s="8"/>
      <c r="AQ10" s="8"/>
      <c r="AR10" s="8"/>
      <c r="AS10" s="8"/>
      <c r="AT10" s="8"/>
      <c r="AU10" s="8"/>
      <c r="AV10" s="40"/>
      <c r="AW10" s="41"/>
      <c r="AX10" s="42"/>
    </row>
    <row r="11" spans="1:52" ht="25.8" x14ac:dyDescent="0.15">
      <c r="A11" s="62">
        <v>4</v>
      </c>
      <c r="B11" s="224"/>
      <c r="C11" s="144"/>
      <c r="D11" s="145"/>
      <c r="E11" s="146"/>
      <c r="F11" s="147"/>
      <c r="G11" s="74"/>
      <c r="H11" s="75"/>
      <c r="I11" s="75"/>
      <c r="J11" s="76"/>
      <c r="K11" s="77"/>
      <c r="L11" s="77"/>
      <c r="M11" s="63"/>
      <c r="N11" s="83"/>
      <c r="O11" s="94"/>
      <c r="P11" s="95"/>
      <c r="Q11" s="96"/>
      <c r="R11" s="97"/>
      <c r="S11" s="98"/>
      <c r="T11" s="99"/>
      <c r="U11" s="107"/>
      <c r="W11">
        <f t="shared" si="1"/>
        <v>2017</v>
      </c>
      <c r="X11">
        <f t="shared" si="2"/>
        <v>8</v>
      </c>
      <c r="Y11">
        <f t="shared" si="3"/>
        <v>24212</v>
      </c>
      <c r="Z11" t="str">
        <f t="shared" si="4"/>
        <v/>
      </c>
      <c r="AP11" s="8"/>
      <c r="AQ11" s="8"/>
      <c r="AR11" s="8"/>
      <c r="AS11" s="8"/>
      <c r="AT11" s="8"/>
      <c r="AU11" s="8"/>
      <c r="AV11" s="40"/>
      <c r="AW11" s="41"/>
      <c r="AX11" s="42"/>
    </row>
    <row r="12" spans="1:52" ht="25.8" x14ac:dyDescent="0.15">
      <c r="A12" s="62">
        <v>5</v>
      </c>
      <c r="B12" s="224"/>
      <c r="C12" s="144"/>
      <c r="D12" s="145"/>
      <c r="E12" s="146"/>
      <c r="F12" s="147"/>
      <c r="G12" s="74"/>
      <c r="H12" s="75"/>
      <c r="I12" s="75"/>
      <c r="J12" s="76"/>
      <c r="K12" s="77"/>
      <c r="L12" s="77"/>
      <c r="M12" s="63" t="str">
        <f t="shared" si="0"/>
        <v/>
      </c>
      <c r="N12" s="83"/>
      <c r="O12" s="94"/>
      <c r="P12" s="95"/>
      <c r="Q12" s="96"/>
      <c r="R12" s="97"/>
      <c r="S12" s="98"/>
      <c r="T12" s="99"/>
      <c r="U12" s="107"/>
      <c r="W12">
        <f t="shared" si="1"/>
        <v>2017</v>
      </c>
      <c r="X12">
        <f t="shared" si="2"/>
        <v>8</v>
      </c>
      <c r="Y12">
        <f t="shared" si="3"/>
        <v>24212</v>
      </c>
      <c r="Z12" t="str">
        <f t="shared" si="4"/>
        <v/>
      </c>
      <c r="AP12" s="8"/>
      <c r="AQ12" s="8"/>
      <c r="AR12" s="8"/>
      <c r="AS12" s="8"/>
      <c r="AT12" s="8"/>
      <c r="AU12" s="8"/>
      <c r="AV12" s="40"/>
      <c r="AW12" s="41"/>
      <c r="AX12" s="42"/>
    </row>
    <row r="13" spans="1:52" ht="25.8" x14ac:dyDescent="0.15">
      <c r="A13" s="62">
        <v>6</v>
      </c>
      <c r="B13" s="224"/>
      <c r="C13" s="144"/>
      <c r="D13" s="145"/>
      <c r="E13" s="146"/>
      <c r="F13" s="147"/>
      <c r="G13" s="74"/>
      <c r="H13" s="75"/>
      <c r="I13" s="75"/>
      <c r="J13" s="76"/>
      <c r="K13" s="77"/>
      <c r="L13" s="77"/>
      <c r="M13" s="63" t="str">
        <f t="shared" si="0"/>
        <v/>
      </c>
      <c r="N13" s="83"/>
      <c r="O13" s="94"/>
      <c r="P13" s="95"/>
      <c r="Q13" s="96"/>
      <c r="R13" s="97"/>
      <c r="S13" s="98"/>
      <c r="T13" s="99"/>
      <c r="U13" s="107"/>
      <c r="W13">
        <f t="shared" si="1"/>
        <v>2017</v>
      </c>
      <c r="X13">
        <f t="shared" si="2"/>
        <v>8</v>
      </c>
      <c r="Y13">
        <f t="shared" si="3"/>
        <v>24212</v>
      </c>
      <c r="Z13" t="str">
        <f t="shared" si="4"/>
        <v/>
      </c>
      <c r="AP13" s="8"/>
      <c r="AQ13" s="8"/>
      <c r="AR13" s="8"/>
      <c r="AS13" s="8"/>
      <c r="AT13" s="8"/>
      <c r="AU13" s="8"/>
      <c r="AV13" s="40"/>
      <c r="AW13" s="41"/>
      <c r="AX13" s="42"/>
    </row>
    <row r="14" spans="1:52" ht="25.8" x14ac:dyDescent="0.15">
      <c r="A14" s="62">
        <v>7</v>
      </c>
      <c r="B14" s="224"/>
      <c r="C14" s="144"/>
      <c r="D14" s="145"/>
      <c r="E14" s="146"/>
      <c r="F14" s="147"/>
      <c r="G14" s="74"/>
      <c r="H14" s="75"/>
      <c r="I14" s="75"/>
      <c r="J14" s="76"/>
      <c r="K14" s="77"/>
      <c r="L14" s="77"/>
      <c r="M14" s="63" t="str">
        <f t="shared" si="0"/>
        <v/>
      </c>
      <c r="N14" s="83"/>
      <c r="O14" s="94"/>
      <c r="P14" s="95"/>
      <c r="Q14" s="96"/>
      <c r="R14" s="97"/>
      <c r="S14" s="98"/>
      <c r="T14" s="99"/>
      <c r="U14" s="107"/>
      <c r="W14">
        <f t="shared" si="1"/>
        <v>2017</v>
      </c>
      <c r="X14">
        <f t="shared" si="2"/>
        <v>8</v>
      </c>
      <c r="Y14">
        <f t="shared" si="3"/>
        <v>24212</v>
      </c>
      <c r="Z14" t="str">
        <f t="shared" si="4"/>
        <v/>
      </c>
      <c r="AP14" s="8"/>
      <c r="AQ14" s="8"/>
      <c r="AR14" s="8"/>
      <c r="AS14" s="8"/>
      <c r="AU14" s="8"/>
      <c r="AV14" s="40"/>
      <c r="AW14" s="41"/>
      <c r="AX14" s="42"/>
    </row>
    <row r="15" spans="1:52" ht="25.8" x14ac:dyDescent="0.15">
      <c r="A15" s="62">
        <v>8</v>
      </c>
      <c r="B15" s="224"/>
      <c r="C15" s="144"/>
      <c r="D15" s="145"/>
      <c r="E15" s="146"/>
      <c r="F15" s="147"/>
      <c r="G15" s="74"/>
      <c r="H15" s="75"/>
      <c r="I15" s="75"/>
      <c r="J15" s="76"/>
      <c r="K15" s="77"/>
      <c r="L15" s="77"/>
      <c r="M15" s="63" t="str">
        <f t="shared" si="0"/>
        <v/>
      </c>
      <c r="N15" s="83"/>
      <c r="O15" s="94"/>
      <c r="P15" s="95"/>
      <c r="Q15" s="96"/>
      <c r="R15" s="97"/>
      <c r="S15" s="98"/>
      <c r="T15" s="99"/>
      <c r="U15" s="107"/>
      <c r="W15">
        <f t="shared" si="1"/>
        <v>2017</v>
      </c>
      <c r="X15">
        <f t="shared" si="2"/>
        <v>8</v>
      </c>
      <c r="Y15">
        <f t="shared" si="3"/>
        <v>24212</v>
      </c>
      <c r="Z15" t="str">
        <f t="shared" si="4"/>
        <v/>
      </c>
      <c r="AP15" s="8"/>
      <c r="AQ15" s="8"/>
      <c r="AR15" s="8"/>
      <c r="AS15" s="8"/>
      <c r="AU15" s="8"/>
      <c r="AV15" s="40"/>
      <c r="AW15" s="41"/>
      <c r="AX15" s="42"/>
    </row>
    <row r="16" spans="1:52" ht="25.8" x14ac:dyDescent="0.15">
      <c r="A16" s="62">
        <v>9</v>
      </c>
      <c r="B16" s="224"/>
      <c r="C16" s="144"/>
      <c r="D16" s="145"/>
      <c r="E16" s="146"/>
      <c r="F16" s="147"/>
      <c r="G16" s="74"/>
      <c r="H16" s="75"/>
      <c r="I16" s="75"/>
      <c r="J16" s="76"/>
      <c r="K16" s="77"/>
      <c r="L16" s="77"/>
      <c r="M16" s="63" t="str">
        <f t="shared" si="0"/>
        <v/>
      </c>
      <c r="N16" s="83"/>
      <c r="O16" s="94"/>
      <c r="P16" s="95"/>
      <c r="Q16" s="96"/>
      <c r="R16" s="97"/>
      <c r="S16" s="98"/>
      <c r="T16" s="99"/>
      <c r="U16" s="107"/>
      <c r="W16">
        <f t="shared" si="1"/>
        <v>2017</v>
      </c>
      <c r="X16">
        <f t="shared" si="2"/>
        <v>8</v>
      </c>
      <c r="Y16">
        <f t="shared" si="3"/>
        <v>24212</v>
      </c>
      <c r="Z16" t="str">
        <f t="shared" si="4"/>
        <v/>
      </c>
      <c r="AP16" s="8"/>
      <c r="AQ16" s="8"/>
      <c r="AR16" s="8"/>
      <c r="AU16" s="8"/>
      <c r="AV16" s="40"/>
      <c r="AW16" s="41"/>
      <c r="AX16" s="42"/>
    </row>
    <row r="17" spans="1:50" ht="25.8" x14ac:dyDescent="0.15">
      <c r="A17" s="62">
        <v>10</v>
      </c>
      <c r="B17" s="224"/>
      <c r="C17" s="144"/>
      <c r="D17" s="145"/>
      <c r="E17" s="146"/>
      <c r="F17" s="147"/>
      <c r="G17" s="74"/>
      <c r="H17" s="75"/>
      <c r="I17" s="75"/>
      <c r="J17" s="76"/>
      <c r="K17" s="77"/>
      <c r="L17" s="77"/>
      <c r="M17" s="63" t="str">
        <f t="shared" si="0"/>
        <v/>
      </c>
      <c r="N17" s="83"/>
      <c r="O17" s="94"/>
      <c r="P17" s="95"/>
      <c r="Q17" s="96"/>
      <c r="R17" s="97"/>
      <c r="S17" s="98"/>
      <c r="T17" s="99"/>
      <c r="U17" s="107"/>
      <c r="W17">
        <f t="shared" si="1"/>
        <v>2017</v>
      </c>
      <c r="X17">
        <f t="shared" si="2"/>
        <v>8</v>
      </c>
      <c r="Y17">
        <f t="shared" si="3"/>
        <v>24212</v>
      </c>
      <c r="Z17" t="str">
        <f t="shared" si="4"/>
        <v/>
      </c>
      <c r="AQ17" s="8"/>
      <c r="AR17" s="8"/>
      <c r="AU17" s="8"/>
      <c r="AV17" s="40"/>
      <c r="AW17" s="41"/>
      <c r="AX17" s="42"/>
    </row>
    <row r="18" spans="1:50" ht="25.8" x14ac:dyDescent="0.15">
      <c r="A18" s="62">
        <v>11</v>
      </c>
      <c r="B18" s="224"/>
      <c r="C18" s="144"/>
      <c r="D18" s="145"/>
      <c r="E18" s="146"/>
      <c r="F18" s="147"/>
      <c r="G18" s="74"/>
      <c r="H18" s="75"/>
      <c r="I18" s="75"/>
      <c r="J18" s="76"/>
      <c r="K18" s="77"/>
      <c r="L18" s="77"/>
      <c r="M18" s="63" t="str">
        <f t="shared" si="0"/>
        <v/>
      </c>
      <c r="N18" s="83"/>
      <c r="O18" s="94"/>
      <c r="P18" s="95"/>
      <c r="Q18" s="96"/>
      <c r="R18" s="97"/>
      <c r="S18" s="98"/>
      <c r="T18" s="99"/>
      <c r="U18" s="107"/>
      <c r="W18">
        <f t="shared" si="1"/>
        <v>2017</v>
      </c>
      <c r="X18">
        <f t="shared" si="2"/>
        <v>8</v>
      </c>
      <c r="Y18">
        <f t="shared" si="3"/>
        <v>24212</v>
      </c>
      <c r="Z18" t="str">
        <f t="shared" si="4"/>
        <v/>
      </c>
      <c r="AR18" s="8"/>
      <c r="AU18" s="8"/>
      <c r="AV18" s="40"/>
      <c r="AW18" s="41"/>
      <c r="AX18" s="42"/>
    </row>
    <row r="19" spans="1:50" ht="25.8" x14ac:dyDescent="0.15">
      <c r="A19" s="62">
        <v>12</v>
      </c>
      <c r="B19" s="224"/>
      <c r="C19" s="144"/>
      <c r="D19" s="145"/>
      <c r="E19" s="146"/>
      <c r="F19" s="147"/>
      <c r="G19" s="74"/>
      <c r="H19" s="75"/>
      <c r="I19" s="75"/>
      <c r="J19" s="76"/>
      <c r="K19" s="77"/>
      <c r="L19" s="77"/>
      <c r="M19" s="63" t="str">
        <f t="shared" si="0"/>
        <v/>
      </c>
      <c r="N19" s="83"/>
      <c r="O19" s="94"/>
      <c r="P19" s="95"/>
      <c r="Q19" s="96"/>
      <c r="R19" s="97"/>
      <c r="S19" s="98"/>
      <c r="T19" s="99"/>
      <c r="U19" s="107"/>
      <c r="W19">
        <f t="shared" si="1"/>
        <v>2017</v>
      </c>
      <c r="X19">
        <f t="shared" si="2"/>
        <v>8</v>
      </c>
      <c r="Y19">
        <f t="shared" si="3"/>
        <v>24212</v>
      </c>
      <c r="Z19" t="str">
        <f t="shared" si="4"/>
        <v/>
      </c>
      <c r="AR19" s="8"/>
      <c r="AU19" s="8"/>
      <c r="AV19" s="40"/>
      <c r="AW19" s="41"/>
      <c r="AX19" s="42"/>
    </row>
    <row r="20" spans="1:50" ht="25.8" x14ac:dyDescent="0.15">
      <c r="A20" s="62">
        <v>13</v>
      </c>
      <c r="B20" s="224"/>
      <c r="C20" s="144"/>
      <c r="D20" s="145"/>
      <c r="E20" s="146"/>
      <c r="F20" s="147"/>
      <c r="G20" s="74"/>
      <c r="H20" s="75"/>
      <c r="I20" s="75"/>
      <c r="J20" s="76"/>
      <c r="K20" s="77"/>
      <c r="L20" s="77"/>
      <c r="M20" s="63" t="str">
        <f t="shared" si="0"/>
        <v/>
      </c>
      <c r="N20" s="83"/>
      <c r="O20" s="94"/>
      <c r="P20" s="95"/>
      <c r="Q20" s="96"/>
      <c r="R20" s="97"/>
      <c r="S20" s="98"/>
      <c r="T20" s="99"/>
      <c r="U20" s="107"/>
      <c r="W20">
        <f t="shared" si="1"/>
        <v>2017</v>
      </c>
      <c r="X20">
        <f t="shared" si="2"/>
        <v>8</v>
      </c>
      <c r="Y20">
        <f t="shared" si="3"/>
        <v>24212</v>
      </c>
      <c r="Z20" t="str">
        <f t="shared" si="4"/>
        <v/>
      </c>
      <c r="AR20" s="8"/>
      <c r="AU20" s="8"/>
      <c r="AV20" s="40"/>
      <c r="AW20" s="41"/>
      <c r="AX20" s="42"/>
    </row>
    <row r="21" spans="1:50" ht="25.8" x14ac:dyDescent="0.15">
      <c r="A21" s="62">
        <v>14</v>
      </c>
      <c r="B21" s="224"/>
      <c r="C21" s="144"/>
      <c r="D21" s="145"/>
      <c r="E21" s="146"/>
      <c r="F21" s="147"/>
      <c r="G21" s="74"/>
      <c r="H21" s="75"/>
      <c r="I21" s="75"/>
      <c r="J21" s="76"/>
      <c r="K21" s="77"/>
      <c r="L21" s="77"/>
      <c r="M21" s="63" t="str">
        <f t="shared" si="0"/>
        <v/>
      </c>
      <c r="N21" s="83"/>
      <c r="O21" s="94"/>
      <c r="P21" s="95"/>
      <c r="Q21" s="96"/>
      <c r="R21" s="97"/>
      <c r="S21" s="98"/>
      <c r="T21" s="99"/>
      <c r="U21" s="107"/>
      <c r="W21">
        <f t="shared" si="1"/>
        <v>2017</v>
      </c>
      <c r="X21">
        <f t="shared" si="2"/>
        <v>8</v>
      </c>
      <c r="Y21">
        <f t="shared" si="3"/>
        <v>24212</v>
      </c>
      <c r="Z21" t="str">
        <f t="shared" si="4"/>
        <v/>
      </c>
      <c r="AR21" s="8"/>
      <c r="AU21" s="8"/>
      <c r="AV21" s="40"/>
      <c r="AW21" s="41"/>
      <c r="AX21" s="42"/>
    </row>
    <row r="22" spans="1:50" ht="25.8" x14ac:dyDescent="0.15">
      <c r="A22" s="62">
        <v>15</v>
      </c>
      <c r="B22" s="224"/>
      <c r="C22" s="144"/>
      <c r="D22" s="145"/>
      <c r="E22" s="146"/>
      <c r="F22" s="147"/>
      <c r="G22" s="74"/>
      <c r="H22" s="75"/>
      <c r="I22" s="75"/>
      <c r="J22" s="76"/>
      <c r="K22" s="77"/>
      <c r="L22" s="77"/>
      <c r="M22" s="63" t="str">
        <f t="shared" si="0"/>
        <v/>
      </c>
      <c r="N22" s="83"/>
      <c r="O22" s="94"/>
      <c r="P22" s="95"/>
      <c r="Q22" s="96"/>
      <c r="R22" s="97"/>
      <c r="S22" s="98"/>
      <c r="T22" s="99"/>
      <c r="U22" s="107"/>
      <c r="W22">
        <f t="shared" si="1"/>
        <v>2017</v>
      </c>
      <c r="X22">
        <f t="shared" si="2"/>
        <v>8</v>
      </c>
      <c r="Y22">
        <f t="shared" si="3"/>
        <v>24212</v>
      </c>
      <c r="Z22" t="str">
        <f t="shared" si="4"/>
        <v/>
      </c>
      <c r="AR22" s="8"/>
      <c r="AU22" s="8"/>
      <c r="AV22" s="40"/>
      <c r="AW22" s="41"/>
      <c r="AX22" s="42"/>
    </row>
    <row r="23" spans="1:50" ht="25.8" x14ac:dyDescent="0.15">
      <c r="A23" s="62">
        <v>16</v>
      </c>
      <c r="B23" s="224"/>
      <c r="C23" s="144"/>
      <c r="D23" s="145"/>
      <c r="E23" s="146"/>
      <c r="F23" s="147"/>
      <c r="G23" s="74"/>
      <c r="H23" s="75"/>
      <c r="I23" s="75"/>
      <c r="J23" s="76"/>
      <c r="K23" s="77"/>
      <c r="L23" s="77"/>
      <c r="M23" s="63" t="str">
        <f t="shared" si="0"/>
        <v/>
      </c>
      <c r="N23" s="83"/>
      <c r="O23" s="94"/>
      <c r="P23" s="95"/>
      <c r="Q23" s="96"/>
      <c r="R23" s="97"/>
      <c r="S23" s="98"/>
      <c r="T23" s="99"/>
      <c r="U23" s="107"/>
      <c r="W23">
        <f t="shared" si="1"/>
        <v>2017</v>
      </c>
      <c r="X23">
        <f t="shared" si="2"/>
        <v>8</v>
      </c>
      <c r="Y23">
        <f t="shared" si="3"/>
        <v>24212</v>
      </c>
      <c r="Z23" t="str">
        <f t="shared" si="4"/>
        <v/>
      </c>
      <c r="AR23" s="8"/>
      <c r="AU23" s="8"/>
      <c r="AV23" s="40"/>
      <c r="AW23" s="41"/>
      <c r="AX23" s="42"/>
    </row>
    <row r="24" spans="1:50" ht="25.8" x14ac:dyDescent="0.15">
      <c r="A24" s="62">
        <v>17</v>
      </c>
      <c r="B24" s="224"/>
      <c r="C24" s="144"/>
      <c r="D24" s="145"/>
      <c r="E24" s="146"/>
      <c r="F24" s="147"/>
      <c r="G24" s="74"/>
      <c r="H24" s="75"/>
      <c r="I24" s="75"/>
      <c r="J24" s="76"/>
      <c r="K24" s="77"/>
      <c r="L24" s="77"/>
      <c r="M24" s="63" t="str">
        <f t="shared" si="0"/>
        <v/>
      </c>
      <c r="N24" s="83"/>
      <c r="O24" s="94"/>
      <c r="P24" s="95"/>
      <c r="Q24" s="96"/>
      <c r="R24" s="97"/>
      <c r="S24" s="98"/>
      <c r="T24" s="99"/>
      <c r="U24" s="107"/>
      <c r="W24">
        <f t="shared" si="1"/>
        <v>2017</v>
      </c>
      <c r="X24">
        <f t="shared" si="2"/>
        <v>8</v>
      </c>
      <c r="Y24">
        <f t="shared" si="3"/>
        <v>24212</v>
      </c>
      <c r="Z24" t="str">
        <f t="shared" si="4"/>
        <v/>
      </c>
      <c r="AR24" s="8"/>
      <c r="AU24" s="8"/>
      <c r="AV24" s="40"/>
      <c r="AW24" s="41"/>
      <c r="AX24" s="42"/>
    </row>
    <row r="25" spans="1:50" ht="25.8" x14ac:dyDescent="0.15">
      <c r="A25" s="62">
        <v>18</v>
      </c>
      <c r="B25" s="224"/>
      <c r="C25" s="144"/>
      <c r="D25" s="145"/>
      <c r="E25" s="146"/>
      <c r="F25" s="147"/>
      <c r="G25" s="74"/>
      <c r="H25" s="75"/>
      <c r="I25" s="75"/>
      <c r="J25" s="76"/>
      <c r="K25" s="77"/>
      <c r="L25" s="77"/>
      <c r="M25" s="63" t="str">
        <f t="shared" si="0"/>
        <v/>
      </c>
      <c r="N25" s="83"/>
      <c r="O25" s="94"/>
      <c r="P25" s="95"/>
      <c r="Q25" s="96"/>
      <c r="R25" s="97"/>
      <c r="S25" s="98"/>
      <c r="T25" s="99"/>
      <c r="U25" s="107"/>
      <c r="W25">
        <f t="shared" si="1"/>
        <v>2017</v>
      </c>
      <c r="X25">
        <f t="shared" si="2"/>
        <v>8</v>
      </c>
      <c r="Y25">
        <f t="shared" si="3"/>
        <v>24212</v>
      </c>
      <c r="Z25" t="str">
        <f t="shared" si="4"/>
        <v/>
      </c>
      <c r="AR25" s="8"/>
      <c r="AU25" s="8"/>
      <c r="AV25" s="40"/>
      <c r="AW25" s="41"/>
      <c r="AX25" s="42"/>
    </row>
    <row r="26" spans="1:50" ht="25.8" x14ac:dyDescent="0.15">
      <c r="A26" s="62">
        <v>19</v>
      </c>
      <c r="B26" s="224"/>
      <c r="C26" s="144"/>
      <c r="D26" s="145"/>
      <c r="E26" s="146"/>
      <c r="F26" s="147"/>
      <c r="G26" s="74"/>
      <c r="H26" s="75"/>
      <c r="I26" s="75"/>
      <c r="J26" s="76"/>
      <c r="K26" s="77"/>
      <c r="L26" s="77"/>
      <c r="M26" s="63" t="str">
        <f t="shared" si="0"/>
        <v/>
      </c>
      <c r="N26" s="83"/>
      <c r="O26" s="94"/>
      <c r="P26" s="95"/>
      <c r="Q26" s="96"/>
      <c r="R26" s="97"/>
      <c r="S26" s="98"/>
      <c r="T26" s="99"/>
      <c r="U26" s="107"/>
      <c r="W26">
        <f t="shared" si="1"/>
        <v>2017</v>
      </c>
      <c r="X26">
        <f t="shared" si="2"/>
        <v>8</v>
      </c>
      <c r="Y26">
        <f t="shared" si="3"/>
        <v>24212</v>
      </c>
      <c r="Z26" t="str">
        <f t="shared" si="4"/>
        <v/>
      </c>
      <c r="AR26" s="8"/>
      <c r="AU26" s="8"/>
      <c r="AV26" s="40"/>
      <c r="AW26" s="41"/>
      <c r="AX26" s="42"/>
    </row>
    <row r="27" spans="1:50" ht="25.8" x14ac:dyDescent="0.15">
      <c r="A27" s="62">
        <v>20</v>
      </c>
      <c r="B27" s="224"/>
      <c r="C27" s="144"/>
      <c r="D27" s="145"/>
      <c r="E27" s="146"/>
      <c r="F27" s="147"/>
      <c r="G27" s="74"/>
      <c r="H27" s="75"/>
      <c r="I27" s="75"/>
      <c r="J27" s="76"/>
      <c r="K27" s="77"/>
      <c r="L27" s="77"/>
      <c r="M27" s="63" t="str">
        <f t="shared" si="0"/>
        <v/>
      </c>
      <c r="N27" s="83"/>
      <c r="O27" s="94"/>
      <c r="P27" s="95"/>
      <c r="Q27" s="96"/>
      <c r="R27" s="97"/>
      <c r="S27" s="98"/>
      <c r="T27" s="99"/>
      <c r="U27" s="107"/>
      <c r="W27">
        <f t="shared" si="1"/>
        <v>2017</v>
      </c>
      <c r="X27">
        <f t="shared" si="2"/>
        <v>8</v>
      </c>
      <c r="Y27">
        <f t="shared" si="3"/>
        <v>24212</v>
      </c>
      <c r="Z27" t="str">
        <f t="shared" si="4"/>
        <v/>
      </c>
      <c r="AR27" s="8"/>
      <c r="AV27" s="40"/>
      <c r="AW27" s="41"/>
      <c r="AX27" s="42"/>
    </row>
    <row r="28" spans="1:50" ht="25.8" x14ac:dyDescent="0.15">
      <c r="A28" s="62">
        <v>21</v>
      </c>
      <c r="B28" s="224"/>
      <c r="C28" s="144"/>
      <c r="D28" s="145"/>
      <c r="E28" s="146"/>
      <c r="F28" s="147"/>
      <c r="G28" s="74"/>
      <c r="H28" s="75"/>
      <c r="I28" s="75"/>
      <c r="J28" s="76"/>
      <c r="K28" s="77"/>
      <c r="L28" s="77"/>
      <c r="M28" s="63" t="str">
        <f t="shared" si="0"/>
        <v/>
      </c>
      <c r="N28" s="83"/>
      <c r="O28" s="94"/>
      <c r="P28" s="95"/>
      <c r="Q28" s="96"/>
      <c r="R28" s="97"/>
      <c r="S28" s="98"/>
      <c r="T28" s="99"/>
      <c r="U28" s="107"/>
      <c r="W28">
        <f t="shared" si="1"/>
        <v>2017</v>
      </c>
      <c r="X28">
        <f t="shared" si="2"/>
        <v>8</v>
      </c>
      <c r="Y28">
        <f t="shared" si="3"/>
        <v>24212</v>
      </c>
      <c r="Z28" t="str">
        <f t="shared" si="4"/>
        <v/>
      </c>
      <c r="AR28" s="8"/>
      <c r="AV28" s="40"/>
      <c r="AW28" s="41"/>
      <c r="AX28" s="42"/>
    </row>
    <row r="29" spans="1:50" ht="25.8" x14ac:dyDescent="0.15">
      <c r="A29" s="62">
        <v>22</v>
      </c>
      <c r="B29" s="224"/>
      <c r="C29" s="144"/>
      <c r="D29" s="145"/>
      <c r="E29" s="146"/>
      <c r="F29" s="147"/>
      <c r="G29" s="74"/>
      <c r="H29" s="75"/>
      <c r="I29" s="75"/>
      <c r="J29" s="76"/>
      <c r="K29" s="77"/>
      <c r="L29" s="77"/>
      <c r="M29" s="63" t="str">
        <f t="shared" si="0"/>
        <v/>
      </c>
      <c r="N29" s="83"/>
      <c r="O29" s="94"/>
      <c r="P29" s="95"/>
      <c r="Q29" s="96"/>
      <c r="R29" s="97"/>
      <c r="S29" s="98"/>
      <c r="T29" s="99"/>
      <c r="U29" s="107"/>
      <c r="W29">
        <f t="shared" si="1"/>
        <v>2017</v>
      </c>
      <c r="X29">
        <f t="shared" si="2"/>
        <v>8</v>
      </c>
      <c r="Y29">
        <f t="shared" si="3"/>
        <v>24212</v>
      </c>
      <c r="Z29" t="str">
        <f t="shared" si="4"/>
        <v/>
      </c>
      <c r="AR29" s="8"/>
      <c r="AV29" s="40"/>
      <c r="AW29" s="41"/>
      <c r="AX29" s="42"/>
    </row>
    <row r="30" spans="1:50" ht="25.8" x14ac:dyDescent="0.15">
      <c r="A30" s="62">
        <v>23</v>
      </c>
      <c r="B30" s="224"/>
      <c r="C30" s="144"/>
      <c r="D30" s="145"/>
      <c r="E30" s="146"/>
      <c r="F30" s="147"/>
      <c r="G30" s="74"/>
      <c r="H30" s="75"/>
      <c r="I30" s="75"/>
      <c r="J30" s="76"/>
      <c r="K30" s="77"/>
      <c r="L30" s="77"/>
      <c r="M30" s="63" t="str">
        <f t="shared" si="0"/>
        <v/>
      </c>
      <c r="N30" s="83"/>
      <c r="O30" s="94"/>
      <c r="P30" s="95"/>
      <c r="Q30" s="96"/>
      <c r="R30" s="97"/>
      <c r="S30" s="98"/>
      <c r="T30" s="99"/>
      <c r="U30" s="107"/>
      <c r="W30">
        <f t="shared" si="1"/>
        <v>2017</v>
      </c>
      <c r="X30">
        <f t="shared" si="2"/>
        <v>8</v>
      </c>
      <c r="Y30">
        <f t="shared" si="3"/>
        <v>24212</v>
      </c>
      <c r="Z30" t="str">
        <f t="shared" si="4"/>
        <v/>
      </c>
      <c r="AR30" s="8"/>
      <c r="AV30" s="40"/>
      <c r="AW30" s="41"/>
      <c r="AX30" s="42"/>
    </row>
    <row r="31" spans="1:50" ht="25.8" x14ac:dyDescent="0.15">
      <c r="A31" s="62">
        <v>24</v>
      </c>
      <c r="B31" s="224"/>
      <c r="C31" s="144"/>
      <c r="D31" s="145"/>
      <c r="E31" s="146"/>
      <c r="F31" s="147"/>
      <c r="G31" s="74"/>
      <c r="H31" s="75"/>
      <c r="I31" s="75"/>
      <c r="J31" s="76"/>
      <c r="K31" s="77"/>
      <c r="L31" s="77"/>
      <c r="M31" s="63" t="str">
        <f t="shared" si="0"/>
        <v/>
      </c>
      <c r="N31" s="83"/>
      <c r="O31" s="94"/>
      <c r="P31" s="95"/>
      <c r="Q31" s="96"/>
      <c r="R31" s="97"/>
      <c r="S31" s="98"/>
      <c r="T31" s="99"/>
      <c r="U31" s="107"/>
      <c r="W31">
        <f t="shared" si="1"/>
        <v>2017</v>
      </c>
      <c r="X31">
        <f t="shared" si="2"/>
        <v>8</v>
      </c>
      <c r="Y31">
        <f t="shared" si="3"/>
        <v>24212</v>
      </c>
      <c r="Z31" t="str">
        <f t="shared" si="4"/>
        <v/>
      </c>
      <c r="AR31" s="8"/>
      <c r="AV31" s="40"/>
      <c r="AW31" s="41"/>
      <c r="AX31" s="42"/>
    </row>
    <row r="32" spans="1:50" ht="25.8" x14ac:dyDescent="0.15">
      <c r="A32" s="62">
        <v>25</v>
      </c>
      <c r="B32" s="224"/>
      <c r="C32" s="144"/>
      <c r="D32" s="145"/>
      <c r="E32" s="146"/>
      <c r="F32" s="147"/>
      <c r="G32" s="74"/>
      <c r="H32" s="75"/>
      <c r="I32" s="75"/>
      <c r="J32" s="76"/>
      <c r="K32" s="77"/>
      <c r="L32" s="77"/>
      <c r="M32" s="63" t="str">
        <f t="shared" si="0"/>
        <v/>
      </c>
      <c r="N32" s="83"/>
      <c r="O32" s="94"/>
      <c r="P32" s="95"/>
      <c r="Q32" s="96"/>
      <c r="R32" s="97"/>
      <c r="S32" s="98"/>
      <c r="T32" s="99"/>
      <c r="U32" s="107"/>
      <c r="W32">
        <f t="shared" si="1"/>
        <v>2017</v>
      </c>
      <c r="X32">
        <f t="shared" si="2"/>
        <v>8</v>
      </c>
      <c r="Y32">
        <f t="shared" si="3"/>
        <v>24212</v>
      </c>
      <c r="Z32" t="str">
        <f t="shared" si="4"/>
        <v/>
      </c>
      <c r="AR32" s="8"/>
      <c r="AV32" s="40"/>
      <c r="AW32" s="41"/>
      <c r="AX32" s="42"/>
    </row>
    <row r="33" spans="1:50" ht="25.8" x14ac:dyDescent="0.15">
      <c r="A33" s="62">
        <v>26</v>
      </c>
      <c r="B33" s="224"/>
      <c r="C33" s="144"/>
      <c r="D33" s="145"/>
      <c r="E33" s="146"/>
      <c r="F33" s="147"/>
      <c r="G33" s="74"/>
      <c r="H33" s="75"/>
      <c r="I33" s="75"/>
      <c r="J33" s="76"/>
      <c r="K33" s="77"/>
      <c r="L33" s="77"/>
      <c r="M33" s="63" t="str">
        <f t="shared" si="0"/>
        <v/>
      </c>
      <c r="N33" s="83"/>
      <c r="O33" s="94"/>
      <c r="P33" s="95"/>
      <c r="Q33" s="96"/>
      <c r="R33" s="97"/>
      <c r="S33" s="98"/>
      <c r="T33" s="99"/>
      <c r="U33" s="107"/>
      <c r="W33">
        <f t="shared" si="1"/>
        <v>2017</v>
      </c>
      <c r="X33">
        <f t="shared" si="2"/>
        <v>8</v>
      </c>
      <c r="Y33">
        <f t="shared" si="3"/>
        <v>24212</v>
      </c>
      <c r="Z33" t="str">
        <f t="shared" si="4"/>
        <v/>
      </c>
      <c r="AR33" s="8"/>
      <c r="AV33" s="40"/>
      <c r="AW33" s="41"/>
      <c r="AX33" s="42"/>
    </row>
    <row r="34" spans="1:50" ht="25.8" x14ac:dyDescent="0.15">
      <c r="A34" s="62">
        <v>27</v>
      </c>
      <c r="B34" s="224"/>
      <c r="C34" s="144"/>
      <c r="D34" s="145"/>
      <c r="E34" s="146"/>
      <c r="F34" s="147"/>
      <c r="G34" s="74"/>
      <c r="H34" s="75"/>
      <c r="I34" s="75"/>
      <c r="J34" s="76"/>
      <c r="K34" s="77"/>
      <c r="L34" s="77"/>
      <c r="M34" s="63" t="str">
        <f t="shared" si="0"/>
        <v/>
      </c>
      <c r="N34" s="83"/>
      <c r="O34" s="94"/>
      <c r="P34" s="95"/>
      <c r="Q34" s="96"/>
      <c r="R34" s="97"/>
      <c r="S34" s="98"/>
      <c r="T34" s="99"/>
      <c r="U34" s="107"/>
      <c r="W34">
        <f t="shared" si="1"/>
        <v>2017</v>
      </c>
      <c r="X34">
        <f t="shared" si="2"/>
        <v>8</v>
      </c>
      <c r="Y34">
        <f t="shared" si="3"/>
        <v>24212</v>
      </c>
      <c r="Z34" t="str">
        <f t="shared" si="4"/>
        <v/>
      </c>
      <c r="AR34" s="8"/>
      <c r="AV34" s="40"/>
      <c r="AW34" s="41"/>
      <c r="AX34" s="42"/>
    </row>
    <row r="35" spans="1:50" ht="25.8" x14ac:dyDescent="0.15">
      <c r="A35" s="62">
        <v>28</v>
      </c>
      <c r="B35" s="224"/>
      <c r="C35" s="144"/>
      <c r="D35" s="145"/>
      <c r="E35" s="146"/>
      <c r="F35" s="147"/>
      <c r="G35" s="74"/>
      <c r="H35" s="75"/>
      <c r="I35" s="75"/>
      <c r="J35" s="76"/>
      <c r="K35" s="77"/>
      <c r="L35" s="77"/>
      <c r="M35" s="63" t="str">
        <f t="shared" si="0"/>
        <v/>
      </c>
      <c r="N35" s="83"/>
      <c r="O35" s="94"/>
      <c r="P35" s="95"/>
      <c r="Q35" s="96"/>
      <c r="R35" s="97"/>
      <c r="S35" s="98"/>
      <c r="T35" s="99"/>
      <c r="U35" s="107"/>
      <c r="W35">
        <f t="shared" si="1"/>
        <v>2017</v>
      </c>
      <c r="X35">
        <f t="shared" si="2"/>
        <v>8</v>
      </c>
      <c r="Y35">
        <f t="shared" si="3"/>
        <v>24212</v>
      </c>
      <c r="Z35" t="str">
        <f t="shared" si="4"/>
        <v/>
      </c>
      <c r="AR35" s="8"/>
      <c r="AV35" s="40"/>
      <c r="AW35" s="41"/>
      <c r="AX35" s="42"/>
    </row>
    <row r="36" spans="1:50" ht="25.8" x14ac:dyDescent="0.15">
      <c r="A36" s="62">
        <v>29</v>
      </c>
      <c r="B36" s="224"/>
      <c r="C36" s="144"/>
      <c r="D36" s="145"/>
      <c r="E36" s="146"/>
      <c r="F36" s="147"/>
      <c r="G36" s="74"/>
      <c r="H36" s="75"/>
      <c r="I36" s="75"/>
      <c r="J36" s="76"/>
      <c r="K36" s="77"/>
      <c r="L36" s="77"/>
      <c r="M36" s="63" t="str">
        <f t="shared" si="0"/>
        <v/>
      </c>
      <c r="N36" s="83"/>
      <c r="O36" s="94"/>
      <c r="P36" s="95"/>
      <c r="Q36" s="96"/>
      <c r="R36" s="97"/>
      <c r="S36" s="98"/>
      <c r="T36" s="99"/>
      <c r="U36" s="107"/>
      <c r="W36">
        <f t="shared" si="1"/>
        <v>2017</v>
      </c>
      <c r="X36">
        <f t="shared" si="2"/>
        <v>8</v>
      </c>
      <c r="Y36">
        <f t="shared" si="3"/>
        <v>24212</v>
      </c>
      <c r="Z36" t="str">
        <f t="shared" si="4"/>
        <v/>
      </c>
      <c r="AR36" s="8"/>
      <c r="AV36" s="40"/>
      <c r="AW36" s="41"/>
      <c r="AX36" s="42"/>
    </row>
    <row r="37" spans="1:50" ht="26.4" thickBot="1" x14ac:dyDescent="0.2">
      <c r="A37" s="64">
        <v>30</v>
      </c>
      <c r="B37" s="225"/>
      <c r="C37" s="148"/>
      <c r="D37" s="149"/>
      <c r="E37" s="150"/>
      <c r="F37" s="151"/>
      <c r="G37" s="78"/>
      <c r="H37" s="79"/>
      <c r="I37" s="79"/>
      <c r="J37" s="80"/>
      <c r="K37" s="81"/>
      <c r="L37" s="81"/>
      <c r="M37" s="65" t="str">
        <f t="shared" si="0"/>
        <v/>
      </c>
      <c r="N37" s="84"/>
      <c r="O37" s="100"/>
      <c r="P37" s="101"/>
      <c r="Q37" s="102"/>
      <c r="R37" s="103"/>
      <c r="S37" s="104"/>
      <c r="T37" s="105"/>
      <c r="U37" s="108"/>
      <c r="W37">
        <f t="shared" si="1"/>
        <v>2017</v>
      </c>
      <c r="X37">
        <f t="shared" si="2"/>
        <v>8</v>
      </c>
      <c r="Y37">
        <f t="shared" si="3"/>
        <v>24212</v>
      </c>
      <c r="Z37" t="str">
        <f t="shared" si="4"/>
        <v/>
      </c>
      <c r="AV37" s="40"/>
      <c r="AW37" s="41"/>
      <c r="AX37" s="42"/>
    </row>
    <row r="38" spans="1:50" x14ac:dyDescent="0.15">
      <c r="AV38" s="40"/>
      <c r="AW38" s="41"/>
      <c r="AX38" s="42"/>
    </row>
    <row r="39" spans="1:50" x14ac:dyDescent="0.15">
      <c r="AV39" s="40"/>
      <c r="AW39" s="41"/>
      <c r="AX39" s="42"/>
    </row>
    <row r="40" spans="1:50" x14ac:dyDescent="0.15">
      <c r="AV40" s="40"/>
      <c r="AW40" s="41"/>
      <c r="AX40" s="42"/>
    </row>
    <row r="41" spans="1:50" x14ac:dyDescent="0.15">
      <c r="AV41" s="40"/>
      <c r="AW41" s="41"/>
      <c r="AX41" s="42"/>
    </row>
    <row r="42" spans="1:50" x14ac:dyDescent="0.15">
      <c r="AV42" s="40"/>
      <c r="AW42" s="41"/>
      <c r="AX42" s="42"/>
    </row>
    <row r="43" spans="1:50" x14ac:dyDescent="0.15">
      <c r="AV43" s="40"/>
      <c r="AW43" s="41"/>
      <c r="AX43" s="42"/>
    </row>
    <row r="44" spans="1:50" x14ac:dyDescent="0.15">
      <c r="AV44" s="40"/>
      <c r="AW44" s="41"/>
      <c r="AX44" s="42"/>
    </row>
    <row r="45" spans="1:50" x14ac:dyDescent="0.15">
      <c r="AV45" s="40"/>
      <c r="AW45" s="41"/>
      <c r="AX45" s="42"/>
    </row>
    <row r="46" spans="1:50" x14ac:dyDescent="0.15">
      <c r="AV46" s="40"/>
      <c r="AW46" s="41"/>
      <c r="AX46" s="42"/>
    </row>
    <row r="47" spans="1:50" x14ac:dyDescent="0.15">
      <c r="AV47" s="40"/>
      <c r="AW47" s="41"/>
      <c r="AX47" s="42"/>
    </row>
    <row r="48" spans="1:50" x14ac:dyDescent="0.15">
      <c r="AV48" s="40"/>
      <c r="AW48" s="41"/>
      <c r="AX48" s="42"/>
    </row>
    <row r="49" spans="48:50" x14ac:dyDescent="0.15">
      <c r="AV49" s="40"/>
      <c r="AW49" s="41"/>
      <c r="AX49" s="42"/>
    </row>
    <row r="50" spans="48:50" x14ac:dyDescent="0.15">
      <c r="AV50" s="40"/>
      <c r="AW50" s="41"/>
      <c r="AX50" s="42"/>
    </row>
    <row r="51" spans="48:50" x14ac:dyDescent="0.15">
      <c r="AV51" s="40"/>
      <c r="AW51" s="41"/>
      <c r="AX51" s="42"/>
    </row>
    <row r="52" spans="48:50" x14ac:dyDescent="0.15">
      <c r="AV52" s="40"/>
      <c r="AW52" s="41"/>
      <c r="AX52" s="42"/>
    </row>
    <row r="53" spans="48:50" x14ac:dyDescent="0.15">
      <c r="AV53" s="40"/>
      <c r="AW53" s="41"/>
      <c r="AX53" s="42"/>
    </row>
    <row r="54" spans="48:50" x14ac:dyDescent="0.15">
      <c r="AV54" s="40"/>
      <c r="AW54" s="41"/>
      <c r="AX54" s="42"/>
    </row>
    <row r="55" spans="48:50" x14ac:dyDescent="0.15">
      <c r="AV55" s="40"/>
      <c r="AW55" s="41"/>
      <c r="AX55" s="42"/>
    </row>
    <row r="56" spans="48:50" x14ac:dyDescent="0.15">
      <c r="AV56" s="40"/>
      <c r="AW56" s="41"/>
      <c r="AX56" s="42"/>
    </row>
    <row r="57" spans="48:50" x14ac:dyDescent="0.15">
      <c r="AV57" s="40"/>
      <c r="AW57" s="41"/>
      <c r="AX57" s="42"/>
    </row>
    <row r="58" spans="48:50" x14ac:dyDescent="0.15">
      <c r="AV58" s="40"/>
      <c r="AW58" s="41"/>
      <c r="AX58" s="42"/>
    </row>
    <row r="59" spans="48:50" x14ac:dyDescent="0.15">
      <c r="AV59" s="40"/>
      <c r="AW59" s="41"/>
      <c r="AX59" s="42"/>
    </row>
    <row r="60" spans="48:50" x14ac:dyDescent="0.15">
      <c r="AV60" s="40"/>
      <c r="AW60" s="41"/>
      <c r="AX60" s="42"/>
    </row>
    <row r="61" spans="48:50" x14ac:dyDescent="0.15">
      <c r="AV61" s="40"/>
      <c r="AW61" s="41"/>
      <c r="AX61" s="42"/>
    </row>
    <row r="62" spans="48:50" x14ac:dyDescent="0.15">
      <c r="AV62" s="40"/>
      <c r="AW62" s="41"/>
      <c r="AX62" s="42"/>
    </row>
    <row r="63" spans="48:50" x14ac:dyDescent="0.15">
      <c r="AV63" s="40"/>
      <c r="AW63" s="41"/>
      <c r="AX63" s="42"/>
    </row>
    <row r="64" spans="48:50" x14ac:dyDescent="0.15">
      <c r="AV64" s="43"/>
      <c r="AW64" s="41"/>
      <c r="AX64" s="42"/>
    </row>
    <row r="65" spans="48:50" x14ac:dyDescent="0.15">
      <c r="AV65" s="40"/>
      <c r="AW65" s="41"/>
      <c r="AX65" s="42"/>
    </row>
    <row r="66" spans="48:50" x14ac:dyDescent="0.15">
      <c r="AV66" s="40"/>
      <c r="AW66" s="41"/>
      <c r="AX66" s="42"/>
    </row>
    <row r="67" spans="48:50" x14ac:dyDescent="0.15">
      <c r="AV67" s="40"/>
      <c r="AW67" s="41"/>
      <c r="AX67" s="42"/>
    </row>
    <row r="68" spans="48:50" x14ac:dyDescent="0.15">
      <c r="AV68" s="40"/>
      <c r="AW68" s="41"/>
      <c r="AX68" s="42"/>
    </row>
    <row r="69" spans="48:50" x14ac:dyDescent="0.15">
      <c r="AV69" s="40"/>
      <c r="AW69" s="41"/>
      <c r="AX69" s="42"/>
    </row>
    <row r="70" spans="48:50" x14ac:dyDescent="0.15">
      <c r="AV70" s="40"/>
      <c r="AW70" s="41"/>
      <c r="AX70" s="42"/>
    </row>
    <row r="71" spans="48:50" x14ac:dyDescent="0.15">
      <c r="AV71" s="40"/>
      <c r="AW71" s="41"/>
      <c r="AX71" s="42"/>
    </row>
    <row r="72" spans="48:50" x14ac:dyDescent="0.15">
      <c r="AV72" s="40"/>
      <c r="AW72" s="41"/>
      <c r="AX72" s="42"/>
    </row>
    <row r="73" spans="48:50" x14ac:dyDescent="0.15">
      <c r="AV73" s="40"/>
      <c r="AW73" s="41"/>
      <c r="AX73" s="42"/>
    </row>
    <row r="74" spans="48:50" x14ac:dyDescent="0.15">
      <c r="AV74" s="40"/>
      <c r="AW74" s="41"/>
      <c r="AX74" s="42"/>
    </row>
    <row r="75" spans="48:50" x14ac:dyDescent="0.15">
      <c r="AV75" s="40"/>
      <c r="AW75" s="41"/>
      <c r="AX75" s="42"/>
    </row>
    <row r="76" spans="48:50" x14ac:dyDescent="0.15">
      <c r="AV76" s="40"/>
      <c r="AW76" s="41"/>
      <c r="AX76" s="42"/>
    </row>
    <row r="77" spans="48:50" x14ac:dyDescent="0.15">
      <c r="AV77" s="40"/>
      <c r="AW77" s="41"/>
      <c r="AX77" s="42"/>
    </row>
    <row r="78" spans="48:50" x14ac:dyDescent="0.15">
      <c r="AV78" s="40"/>
      <c r="AW78" s="41"/>
      <c r="AX78" s="42"/>
    </row>
    <row r="79" spans="48:50" x14ac:dyDescent="0.15">
      <c r="AV79" s="40"/>
      <c r="AW79" s="41"/>
      <c r="AX79" s="42"/>
    </row>
    <row r="80" spans="48:50" x14ac:dyDescent="0.15">
      <c r="AV80" s="40"/>
      <c r="AW80" s="41"/>
      <c r="AX80" s="42"/>
    </row>
    <row r="81" spans="48:50" x14ac:dyDescent="0.15">
      <c r="AV81" s="40"/>
      <c r="AW81" s="41"/>
      <c r="AX81" s="42"/>
    </row>
    <row r="82" spans="48:50" x14ac:dyDescent="0.15">
      <c r="AV82" s="40"/>
      <c r="AW82" s="41"/>
      <c r="AX82" s="42"/>
    </row>
    <row r="83" spans="48:50" x14ac:dyDescent="0.15">
      <c r="AV83" s="40"/>
      <c r="AW83" s="41"/>
      <c r="AX83" s="42"/>
    </row>
    <row r="84" spans="48:50" x14ac:dyDescent="0.15">
      <c r="AV84" s="40"/>
      <c r="AW84" s="41"/>
      <c r="AX84" s="42"/>
    </row>
    <row r="85" spans="48:50" x14ac:dyDescent="0.15">
      <c r="AV85" s="40"/>
      <c r="AW85" s="41"/>
      <c r="AX85" s="42"/>
    </row>
    <row r="86" spans="48:50" x14ac:dyDescent="0.15">
      <c r="AV86" s="40"/>
      <c r="AW86" s="41"/>
      <c r="AX86" s="42"/>
    </row>
    <row r="87" spans="48:50" x14ac:dyDescent="0.15">
      <c r="AV87" s="40"/>
      <c r="AW87" s="41"/>
      <c r="AX87" s="42"/>
    </row>
    <row r="88" spans="48:50" x14ac:dyDescent="0.15">
      <c r="AV88" s="40"/>
      <c r="AW88" s="41"/>
      <c r="AX88" s="42"/>
    </row>
    <row r="89" spans="48:50" x14ac:dyDescent="0.15">
      <c r="AV89" s="40"/>
      <c r="AW89" s="41"/>
      <c r="AX89" s="42"/>
    </row>
    <row r="90" spans="48:50" x14ac:dyDescent="0.15">
      <c r="AV90" s="40"/>
      <c r="AW90" s="41"/>
      <c r="AX90" s="42"/>
    </row>
    <row r="91" spans="48:50" x14ac:dyDescent="0.15">
      <c r="AV91" s="40"/>
      <c r="AW91" s="41"/>
      <c r="AX91" s="42"/>
    </row>
    <row r="92" spans="48:50" x14ac:dyDescent="0.15">
      <c r="AV92" s="40"/>
      <c r="AW92" s="41"/>
      <c r="AX92" s="42"/>
    </row>
    <row r="93" spans="48:50" x14ac:dyDescent="0.15">
      <c r="AV93" s="40"/>
      <c r="AW93" s="41"/>
      <c r="AX93" s="42"/>
    </row>
    <row r="94" spans="48:50" x14ac:dyDescent="0.15">
      <c r="AV94" s="40"/>
      <c r="AW94" s="41"/>
      <c r="AX94" s="42"/>
    </row>
    <row r="95" spans="48:50" x14ac:dyDescent="0.15">
      <c r="AV95" s="40"/>
      <c r="AW95" s="41"/>
      <c r="AX95" s="42"/>
    </row>
    <row r="96" spans="48:50" x14ac:dyDescent="0.15">
      <c r="AV96" s="40"/>
      <c r="AW96" s="41"/>
      <c r="AX96" s="42"/>
    </row>
    <row r="97" spans="48:50" x14ac:dyDescent="0.15">
      <c r="AV97" s="40"/>
      <c r="AW97" s="41"/>
      <c r="AX97" s="42"/>
    </row>
    <row r="98" spans="48:50" x14ac:dyDescent="0.15">
      <c r="AV98" s="40"/>
      <c r="AW98" s="41"/>
      <c r="AX98" s="42"/>
    </row>
    <row r="99" spans="48:50" x14ac:dyDescent="0.15">
      <c r="AV99" s="40"/>
      <c r="AW99" s="41"/>
      <c r="AX99" s="42"/>
    </row>
    <row r="100" spans="48:50" x14ac:dyDescent="0.15">
      <c r="AV100" s="40"/>
      <c r="AW100" s="41"/>
      <c r="AX100" s="42"/>
    </row>
    <row r="101" spans="48:50" x14ac:dyDescent="0.15">
      <c r="AV101" s="40"/>
      <c r="AW101" s="41"/>
      <c r="AX101" s="42"/>
    </row>
    <row r="102" spans="48:50" x14ac:dyDescent="0.15">
      <c r="AV102" s="40"/>
      <c r="AW102" s="41"/>
      <c r="AX102" s="42"/>
    </row>
    <row r="103" spans="48:50" x14ac:dyDescent="0.15">
      <c r="AV103" s="40"/>
      <c r="AW103" s="41"/>
      <c r="AX103" s="42"/>
    </row>
    <row r="104" spans="48:50" x14ac:dyDescent="0.15">
      <c r="AV104" s="40"/>
      <c r="AW104" s="41"/>
      <c r="AX104" s="42"/>
    </row>
    <row r="105" spans="48:50" x14ac:dyDescent="0.15">
      <c r="AV105" s="40"/>
      <c r="AW105" s="41"/>
      <c r="AX105" s="42"/>
    </row>
    <row r="106" spans="48:50" x14ac:dyDescent="0.15">
      <c r="AV106" s="40"/>
      <c r="AW106" s="41"/>
      <c r="AX106" s="42"/>
    </row>
    <row r="107" spans="48:50" x14ac:dyDescent="0.15">
      <c r="AV107" s="40"/>
      <c r="AW107" s="41"/>
      <c r="AX107" s="42"/>
    </row>
    <row r="108" spans="48:50" x14ac:dyDescent="0.15">
      <c r="AV108" s="40"/>
      <c r="AW108" s="41"/>
      <c r="AX108" s="42"/>
    </row>
    <row r="109" spans="48:50" x14ac:dyDescent="0.15">
      <c r="AV109" s="40"/>
      <c r="AW109" s="41"/>
      <c r="AX109" s="42"/>
    </row>
    <row r="110" spans="48:50" x14ac:dyDescent="0.15">
      <c r="AV110" s="40"/>
      <c r="AW110" s="41"/>
      <c r="AX110" s="42"/>
    </row>
    <row r="111" spans="48:50" x14ac:dyDescent="0.15">
      <c r="AV111" s="40"/>
      <c r="AW111" s="41"/>
      <c r="AX111" s="42"/>
    </row>
    <row r="112" spans="48:50" x14ac:dyDescent="0.15">
      <c r="AV112" s="40"/>
      <c r="AW112" s="41"/>
      <c r="AX112" s="42"/>
    </row>
    <row r="113" spans="48:50" x14ac:dyDescent="0.15">
      <c r="AV113" s="40"/>
      <c r="AW113" s="41"/>
      <c r="AX113" s="42"/>
    </row>
    <row r="114" spans="48:50" x14ac:dyDescent="0.15">
      <c r="AV114" s="40"/>
      <c r="AW114" s="41"/>
      <c r="AX114" s="42"/>
    </row>
    <row r="115" spans="48:50" x14ac:dyDescent="0.15">
      <c r="AV115" s="40"/>
      <c r="AW115" s="41"/>
      <c r="AX115" s="42"/>
    </row>
    <row r="116" spans="48:50" x14ac:dyDescent="0.15">
      <c r="AV116" s="40"/>
      <c r="AW116" s="41"/>
      <c r="AX116" s="42"/>
    </row>
    <row r="117" spans="48:50" x14ac:dyDescent="0.15">
      <c r="AV117" s="40"/>
      <c r="AW117" s="41"/>
      <c r="AX117" s="42"/>
    </row>
    <row r="118" spans="48:50" x14ac:dyDescent="0.15">
      <c r="AV118" s="40"/>
      <c r="AW118" s="41"/>
      <c r="AX118" s="42"/>
    </row>
    <row r="119" spans="48:50" x14ac:dyDescent="0.15">
      <c r="AV119" s="40"/>
      <c r="AW119" s="41"/>
      <c r="AX119" s="42"/>
    </row>
    <row r="120" spans="48:50" x14ac:dyDescent="0.15">
      <c r="AV120" s="40"/>
      <c r="AW120" s="41"/>
      <c r="AX120" s="42"/>
    </row>
    <row r="121" spans="48:50" x14ac:dyDescent="0.15">
      <c r="AV121" s="40"/>
      <c r="AW121" s="41"/>
      <c r="AX121" s="42"/>
    </row>
    <row r="122" spans="48:50" x14ac:dyDescent="0.15">
      <c r="AV122" s="40"/>
      <c r="AW122" s="41"/>
      <c r="AX122" s="42"/>
    </row>
    <row r="123" spans="48:50" x14ac:dyDescent="0.15">
      <c r="AV123" s="40"/>
      <c r="AW123" s="41"/>
      <c r="AX123" s="42"/>
    </row>
    <row r="124" spans="48:50" x14ac:dyDescent="0.15">
      <c r="AV124" s="40"/>
      <c r="AW124" s="41"/>
      <c r="AX124" s="42"/>
    </row>
    <row r="125" spans="48:50" x14ac:dyDescent="0.15">
      <c r="AV125" s="40"/>
      <c r="AW125" s="41"/>
      <c r="AX125" s="42"/>
    </row>
    <row r="126" spans="48:50" x14ac:dyDescent="0.15">
      <c r="AV126" s="40"/>
      <c r="AW126" s="41"/>
      <c r="AX126" s="42"/>
    </row>
    <row r="127" spans="48:50" x14ac:dyDescent="0.15">
      <c r="AV127" s="40"/>
      <c r="AW127" s="41"/>
      <c r="AX127" s="42"/>
    </row>
    <row r="128" spans="48:50" x14ac:dyDescent="0.15">
      <c r="AV128" s="40"/>
      <c r="AW128" s="41"/>
      <c r="AX128" s="42"/>
    </row>
    <row r="129" spans="48:50" x14ac:dyDescent="0.15">
      <c r="AV129" s="40"/>
      <c r="AW129" s="41"/>
      <c r="AX129" s="42"/>
    </row>
    <row r="130" spans="48:50" x14ac:dyDescent="0.15">
      <c r="AV130" s="40"/>
      <c r="AW130" s="41"/>
      <c r="AX130" s="42"/>
    </row>
    <row r="131" spans="48:50" x14ac:dyDescent="0.15">
      <c r="AV131" s="40"/>
      <c r="AW131" s="41"/>
      <c r="AX131" s="42"/>
    </row>
    <row r="132" spans="48:50" x14ac:dyDescent="0.15">
      <c r="AV132" s="40"/>
      <c r="AW132" s="41"/>
      <c r="AX132" s="42"/>
    </row>
    <row r="133" spans="48:50" x14ac:dyDescent="0.15">
      <c r="AV133" s="40"/>
      <c r="AW133" s="41"/>
      <c r="AX133" s="42"/>
    </row>
    <row r="134" spans="48:50" x14ac:dyDescent="0.15">
      <c r="AV134" s="40"/>
      <c r="AW134" s="41"/>
      <c r="AX134" s="42"/>
    </row>
    <row r="135" spans="48:50" x14ac:dyDescent="0.15">
      <c r="AV135" s="40"/>
      <c r="AW135" s="41"/>
      <c r="AX135" s="42"/>
    </row>
    <row r="136" spans="48:50" x14ac:dyDescent="0.15">
      <c r="AV136" s="40"/>
      <c r="AW136" s="41"/>
      <c r="AX136" s="42"/>
    </row>
    <row r="137" spans="48:50" x14ac:dyDescent="0.15">
      <c r="AV137" s="40"/>
      <c r="AW137" s="41"/>
      <c r="AX137" s="42"/>
    </row>
    <row r="138" spans="48:50" x14ac:dyDescent="0.15">
      <c r="AV138" s="40"/>
      <c r="AW138" s="41"/>
      <c r="AX138" s="42"/>
    </row>
    <row r="139" spans="48:50" x14ac:dyDescent="0.15">
      <c r="AV139" s="40"/>
      <c r="AW139" s="41"/>
      <c r="AX139" s="42"/>
    </row>
    <row r="140" spans="48:50" x14ac:dyDescent="0.15">
      <c r="AV140" s="40"/>
      <c r="AW140" s="41"/>
      <c r="AX140" s="42"/>
    </row>
    <row r="141" spans="48:50" x14ac:dyDescent="0.15">
      <c r="AV141" s="40"/>
      <c r="AW141" s="41"/>
      <c r="AX141" s="42"/>
    </row>
    <row r="142" spans="48:50" x14ac:dyDescent="0.15">
      <c r="AV142" s="40"/>
      <c r="AW142" s="41"/>
      <c r="AX142" s="42"/>
    </row>
    <row r="143" spans="48:50" x14ac:dyDescent="0.15">
      <c r="AV143" s="40"/>
      <c r="AW143" s="41"/>
      <c r="AX143" s="42"/>
    </row>
    <row r="144" spans="48:50" x14ac:dyDescent="0.15">
      <c r="AV144" s="40"/>
      <c r="AW144" s="41"/>
      <c r="AX144" s="42"/>
    </row>
    <row r="145" spans="48:50" x14ac:dyDescent="0.15">
      <c r="AV145" s="40"/>
      <c r="AW145" s="41"/>
      <c r="AX145" s="42"/>
    </row>
    <row r="146" spans="48:50" x14ac:dyDescent="0.15">
      <c r="AV146" s="40"/>
      <c r="AW146" s="41"/>
      <c r="AX146" s="42"/>
    </row>
    <row r="147" spans="48:50" x14ac:dyDescent="0.15">
      <c r="AV147" s="40"/>
      <c r="AW147" s="41"/>
      <c r="AX147" s="42"/>
    </row>
    <row r="148" spans="48:50" x14ac:dyDescent="0.15">
      <c r="AV148" s="40"/>
      <c r="AW148" s="41"/>
      <c r="AX148" s="42"/>
    </row>
    <row r="149" spans="48:50" x14ac:dyDescent="0.15">
      <c r="AV149" s="40"/>
      <c r="AW149" s="41"/>
      <c r="AX149" s="42"/>
    </row>
    <row r="150" spans="48:50" x14ac:dyDescent="0.15">
      <c r="AV150" s="40"/>
      <c r="AW150" s="41"/>
      <c r="AX150" s="42"/>
    </row>
    <row r="151" spans="48:50" x14ac:dyDescent="0.15">
      <c r="AV151" s="40"/>
      <c r="AW151" s="41"/>
      <c r="AX151" s="42"/>
    </row>
    <row r="152" spans="48:50" x14ac:dyDescent="0.15">
      <c r="AV152" s="40"/>
      <c r="AW152" s="41"/>
      <c r="AX152" s="42"/>
    </row>
    <row r="153" spans="48:50" x14ac:dyDescent="0.15">
      <c r="AV153" s="40"/>
      <c r="AW153" s="41"/>
      <c r="AX153" s="42"/>
    </row>
    <row r="154" spans="48:50" x14ac:dyDescent="0.15">
      <c r="AV154" s="40"/>
      <c r="AW154" s="41"/>
      <c r="AX154" s="42"/>
    </row>
    <row r="155" spans="48:50" x14ac:dyDescent="0.15">
      <c r="AV155" s="40"/>
      <c r="AW155" s="41"/>
      <c r="AX155" s="42"/>
    </row>
    <row r="156" spans="48:50" x14ac:dyDescent="0.15">
      <c r="AV156" s="40"/>
      <c r="AW156" s="41"/>
      <c r="AX156" s="42"/>
    </row>
    <row r="157" spans="48:50" x14ac:dyDescent="0.15">
      <c r="AV157" s="40"/>
      <c r="AW157" s="41"/>
      <c r="AX157" s="42"/>
    </row>
    <row r="158" spans="48:50" x14ac:dyDescent="0.15">
      <c r="AV158" s="40"/>
      <c r="AW158" s="41"/>
      <c r="AX158" s="42"/>
    </row>
    <row r="159" spans="48:50" x14ac:dyDescent="0.15">
      <c r="AV159" s="40"/>
      <c r="AW159" s="41"/>
      <c r="AX159" s="42"/>
    </row>
    <row r="160" spans="48:50" x14ac:dyDescent="0.15">
      <c r="AV160" s="40"/>
      <c r="AW160" s="41"/>
      <c r="AX160" s="42"/>
    </row>
    <row r="161" spans="48:50" x14ac:dyDescent="0.15">
      <c r="AV161" s="40"/>
      <c r="AW161" s="41"/>
      <c r="AX161" s="42"/>
    </row>
    <row r="162" spans="48:50" x14ac:dyDescent="0.15">
      <c r="AV162" s="40"/>
      <c r="AW162" s="41"/>
      <c r="AX162" s="42"/>
    </row>
    <row r="163" spans="48:50" x14ac:dyDescent="0.15">
      <c r="AV163" s="40"/>
      <c r="AW163" s="41"/>
      <c r="AX163" s="42"/>
    </row>
    <row r="164" spans="48:50" x14ac:dyDescent="0.15">
      <c r="AV164" s="40"/>
      <c r="AW164" s="41"/>
      <c r="AX164" s="42"/>
    </row>
    <row r="165" spans="48:50" x14ac:dyDescent="0.15">
      <c r="AV165" s="40"/>
      <c r="AW165" s="41"/>
      <c r="AX165" s="42"/>
    </row>
    <row r="166" spans="48:50" x14ac:dyDescent="0.15">
      <c r="AV166" s="40"/>
      <c r="AW166" s="41"/>
      <c r="AX166" s="42"/>
    </row>
    <row r="167" spans="48:50" x14ac:dyDescent="0.15">
      <c r="AV167" s="40"/>
      <c r="AW167" s="41"/>
      <c r="AX167" s="42"/>
    </row>
    <row r="168" spans="48:50" x14ac:dyDescent="0.15">
      <c r="AV168" s="40"/>
      <c r="AW168" s="41"/>
      <c r="AX168" s="42"/>
    </row>
    <row r="169" spans="48:50" x14ac:dyDescent="0.15">
      <c r="AV169" s="40"/>
      <c r="AW169" s="41"/>
      <c r="AX169" s="42"/>
    </row>
    <row r="170" spans="48:50" x14ac:dyDescent="0.15">
      <c r="AV170" s="40"/>
      <c r="AW170" s="41"/>
      <c r="AX170" s="42"/>
    </row>
    <row r="171" spans="48:50" x14ac:dyDescent="0.15">
      <c r="AV171" s="40"/>
      <c r="AW171" s="41"/>
      <c r="AX171" s="42"/>
    </row>
    <row r="172" spans="48:50" x14ac:dyDescent="0.15">
      <c r="AV172" s="40"/>
      <c r="AW172" s="41"/>
      <c r="AX172" s="42"/>
    </row>
    <row r="173" spans="48:50" x14ac:dyDescent="0.15">
      <c r="AV173" s="40"/>
      <c r="AW173" s="41"/>
      <c r="AX173" s="42"/>
    </row>
    <row r="174" spans="48:50" x14ac:dyDescent="0.15">
      <c r="AV174" s="43"/>
      <c r="AW174" s="41"/>
      <c r="AX174" s="42"/>
    </row>
    <row r="175" spans="48:50" x14ac:dyDescent="0.15">
      <c r="AV175" s="40"/>
      <c r="AW175" s="41"/>
      <c r="AX175" s="42"/>
    </row>
    <row r="176" spans="48:50" x14ac:dyDescent="0.15">
      <c r="AV176" s="40"/>
      <c r="AW176" s="41"/>
      <c r="AX176" s="42"/>
    </row>
    <row r="177" spans="48:50" x14ac:dyDescent="0.15">
      <c r="AV177" s="40"/>
      <c r="AW177" s="41"/>
      <c r="AX177" s="42"/>
    </row>
    <row r="178" spans="48:50" x14ac:dyDescent="0.15">
      <c r="AV178" s="40"/>
      <c r="AW178" s="41"/>
      <c r="AX178" s="42"/>
    </row>
    <row r="179" spans="48:50" x14ac:dyDescent="0.15">
      <c r="AV179" s="40"/>
      <c r="AW179" s="41"/>
      <c r="AX179" s="42"/>
    </row>
    <row r="180" spans="48:50" x14ac:dyDescent="0.15">
      <c r="AV180" s="43"/>
      <c r="AW180" s="41"/>
      <c r="AX180" s="42"/>
    </row>
    <row r="181" spans="48:50" x14ac:dyDescent="0.15">
      <c r="AV181" s="43"/>
      <c r="AW181" s="41"/>
      <c r="AX181" s="42"/>
    </row>
    <row r="182" spans="48:50" x14ac:dyDescent="0.15">
      <c r="AV182" s="43"/>
      <c r="AW182" s="41"/>
      <c r="AX182" s="42"/>
    </row>
    <row r="183" spans="48:50" x14ac:dyDescent="0.15">
      <c r="AV183" s="43"/>
      <c r="AW183" s="41"/>
      <c r="AX183" s="42"/>
    </row>
    <row r="184" spans="48:50" x14ac:dyDescent="0.15">
      <c r="AV184" s="43"/>
      <c r="AW184" s="41"/>
      <c r="AX184" s="42"/>
    </row>
    <row r="185" spans="48:50" x14ac:dyDescent="0.15">
      <c r="AV185" s="43"/>
      <c r="AW185" s="41"/>
      <c r="AX185" s="42"/>
    </row>
    <row r="186" spans="48:50" x14ac:dyDescent="0.15">
      <c r="AV186" s="43"/>
      <c r="AW186" s="41"/>
      <c r="AX186" s="42"/>
    </row>
    <row r="187" spans="48:50" x14ac:dyDescent="0.15">
      <c r="AV187" s="43"/>
      <c r="AW187" s="41"/>
      <c r="AX187" s="42"/>
    </row>
    <row r="188" spans="48:50" x14ac:dyDescent="0.15">
      <c r="AV188" s="40"/>
      <c r="AW188" s="41"/>
      <c r="AX188" s="42"/>
    </row>
    <row r="189" spans="48:50" x14ac:dyDescent="0.15">
      <c r="AV189" s="43"/>
      <c r="AW189" s="41"/>
      <c r="AX189" s="42"/>
    </row>
    <row r="190" spans="48:50" x14ac:dyDescent="0.2">
      <c r="AV190" s="44"/>
      <c r="AW190" s="45"/>
      <c r="AX190" s="46"/>
    </row>
    <row r="191" spans="48:50" x14ac:dyDescent="0.2">
      <c r="AV191" s="44"/>
      <c r="AW191" s="45"/>
      <c r="AX191" s="46"/>
    </row>
    <row r="192" spans="48:50" x14ac:dyDescent="0.2">
      <c r="AV192" s="44"/>
      <c r="AW192" s="45"/>
      <c r="AX192" s="46"/>
    </row>
    <row r="193" spans="48:50" x14ac:dyDescent="0.2">
      <c r="AV193" s="44"/>
      <c r="AW193" s="45"/>
      <c r="AX193" s="46"/>
    </row>
    <row r="194" spans="48:50" x14ac:dyDescent="0.2">
      <c r="AV194" s="44"/>
      <c r="AW194" s="45"/>
      <c r="AX194" s="46"/>
    </row>
    <row r="195" spans="48:50" x14ac:dyDescent="0.2">
      <c r="AV195" s="44"/>
      <c r="AW195" s="45"/>
      <c r="AX195" s="46"/>
    </row>
    <row r="196" spans="48:50" x14ac:dyDescent="0.2">
      <c r="AV196" s="44"/>
      <c r="AW196" s="45"/>
      <c r="AX196" s="46"/>
    </row>
    <row r="197" spans="48:50" x14ac:dyDescent="0.2">
      <c r="AV197" s="44"/>
      <c r="AW197" s="45"/>
      <c r="AX197" s="46"/>
    </row>
    <row r="198" spans="48:50" x14ac:dyDescent="0.2">
      <c r="AV198" s="44"/>
      <c r="AW198" s="45"/>
      <c r="AX198" s="46"/>
    </row>
    <row r="199" spans="48:50" x14ac:dyDescent="0.2">
      <c r="AV199" s="44"/>
      <c r="AW199" s="45"/>
      <c r="AX199" s="46"/>
    </row>
    <row r="200" spans="48:50" x14ac:dyDescent="0.2">
      <c r="AV200" s="44"/>
      <c r="AW200" s="45"/>
      <c r="AX200" s="46"/>
    </row>
    <row r="201" spans="48:50" x14ac:dyDescent="0.2">
      <c r="AV201" s="44"/>
      <c r="AW201" s="45"/>
      <c r="AX201" s="46"/>
    </row>
    <row r="202" spans="48:50" x14ac:dyDescent="0.2">
      <c r="AV202" s="44"/>
      <c r="AW202" s="45"/>
      <c r="AX202" s="46"/>
    </row>
    <row r="203" spans="48:50" x14ac:dyDescent="0.2">
      <c r="AV203" s="44"/>
      <c r="AW203" s="45"/>
      <c r="AX203" s="46"/>
    </row>
    <row r="204" spans="48:50" x14ac:dyDescent="0.2">
      <c r="AV204" s="44"/>
      <c r="AW204" s="45"/>
      <c r="AX204" s="46"/>
    </row>
    <row r="205" spans="48:50" x14ac:dyDescent="0.2">
      <c r="AV205" s="44"/>
      <c r="AW205" s="45"/>
      <c r="AX205" s="46"/>
    </row>
    <row r="206" spans="48:50" x14ac:dyDescent="0.2">
      <c r="AV206" s="44"/>
      <c r="AW206" s="45"/>
      <c r="AX206" s="46"/>
    </row>
    <row r="207" spans="48:50" x14ac:dyDescent="0.2">
      <c r="AV207" s="44"/>
      <c r="AW207" s="45"/>
      <c r="AX207" s="46"/>
    </row>
    <row r="208" spans="48:50" x14ac:dyDescent="0.2">
      <c r="AV208" s="44"/>
      <c r="AW208" s="45"/>
      <c r="AX208" s="46"/>
    </row>
    <row r="209" spans="48:50" x14ac:dyDescent="0.2">
      <c r="AV209" s="44"/>
      <c r="AW209" s="45"/>
      <c r="AX209" s="46"/>
    </row>
    <row r="210" spans="48:50" x14ac:dyDescent="0.2">
      <c r="AV210" s="44"/>
      <c r="AW210" s="45"/>
      <c r="AX210" s="46"/>
    </row>
    <row r="211" spans="48:50" x14ac:dyDescent="0.2">
      <c r="AV211" s="44"/>
      <c r="AW211" s="45"/>
      <c r="AX211" s="46"/>
    </row>
    <row r="212" spans="48:50" x14ac:dyDescent="0.2">
      <c r="AV212" s="47"/>
      <c r="AW212" s="48"/>
      <c r="AX212" s="49"/>
    </row>
    <row r="213" spans="48:50" x14ac:dyDescent="0.2">
      <c r="AV213" s="47"/>
      <c r="AW213" s="48"/>
      <c r="AX213" s="49"/>
    </row>
    <row r="214" spans="48:50" x14ac:dyDescent="0.2">
      <c r="AV214" s="47"/>
      <c r="AW214" s="48"/>
      <c r="AX214" s="49"/>
    </row>
    <row r="215" spans="48:50" x14ac:dyDescent="0.2">
      <c r="AV215" s="47"/>
      <c r="AW215" s="48"/>
      <c r="AX215" s="49"/>
    </row>
    <row r="216" spans="48:50" x14ac:dyDescent="0.2">
      <c r="AV216" s="47"/>
      <c r="AW216" s="48"/>
      <c r="AX216" s="49"/>
    </row>
    <row r="217" spans="48:50" x14ac:dyDescent="0.2">
      <c r="AV217" s="47"/>
      <c r="AW217" s="48"/>
      <c r="AX217" s="49"/>
    </row>
    <row r="218" spans="48:50" x14ac:dyDescent="0.2">
      <c r="AV218" s="47"/>
      <c r="AW218" s="48"/>
      <c r="AX218" s="49"/>
    </row>
    <row r="219" spans="48:50" x14ac:dyDescent="0.2">
      <c r="AV219" s="47"/>
      <c r="AW219" s="48"/>
      <c r="AX219" s="49"/>
    </row>
    <row r="220" spans="48:50" x14ac:dyDescent="0.2">
      <c r="AV220" s="47"/>
      <c r="AW220" s="48"/>
      <c r="AX220" s="49"/>
    </row>
    <row r="221" spans="48:50" x14ac:dyDescent="0.2">
      <c r="AV221" s="47"/>
      <c r="AW221" s="48"/>
      <c r="AX221" s="49"/>
    </row>
    <row r="222" spans="48:50" x14ac:dyDescent="0.2">
      <c r="AV222" s="47"/>
      <c r="AW222" s="48"/>
      <c r="AX222" s="49"/>
    </row>
    <row r="223" spans="48:50" x14ac:dyDescent="0.2">
      <c r="AV223" s="47"/>
      <c r="AW223" s="48"/>
      <c r="AX223" s="49"/>
    </row>
    <row r="224" spans="48:50" x14ac:dyDescent="0.2">
      <c r="AV224" s="47"/>
      <c r="AW224" s="48"/>
      <c r="AX224" s="49"/>
    </row>
  </sheetData>
  <sheetProtection sheet="1" objects="1" scenarios="1"/>
  <mergeCells count="90">
    <mergeCell ref="U6:U7"/>
    <mergeCell ref="M6:M7"/>
    <mergeCell ref="N6:N7"/>
    <mergeCell ref="M5:N5"/>
    <mergeCell ref="C8:D8"/>
    <mergeCell ref="E8:F8"/>
    <mergeCell ref="T6:T7"/>
    <mergeCell ref="O5:S5"/>
    <mergeCell ref="H6:H7"/>
    <mergeCell ref="I6:I7"/>
    <mergeCell ref="J6:J7"/>
    <mergeCell ref="O6:O7"/>
    <mergeCell ref="P6:R6"/>
    <mergeCell ref="S6:S7"/>
    <mergeCell ref="L5:L7"/>
    <mergeCell ref="A5:A7"/>
    <mergeCell ref="C5:F6"/>
    <mergeCell ref="G5:G7"/>
    <mergeCell ref="H5:J5"/>
    <mergeCell ref="K5:K7"/>
    <mergeCell ref="C7:D7"/>
    <mergeCell ref="E7:F7"/>
    <mergeCell ref="B5:B7"/>
    <mergeCell ref="F4:H4"/>
    <mergeCell ref="I4:L4"/>
    <mergeCell ref="M4:O4"/>
    <mergeCell ref="A1:S1"/>
    <mergeCell ref="P2:S2"/>
    <mergeCell ref="C3:H3"/>
    <mergeCell ref="I3:L3"/>
    <mergeCell ref="M3:O3"/>
    <mergeCell ref="B4:E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6:D36"/>
    <mergeCell ref="E36:F36"/>
    <mergeCell ref="C37:D37"/>
    <mergeCell ref="E37:F37"/>
    <mergeCell ref="C33:D33"/>
    <mergeCell ref="E33:F33"/>
    <mergeCell ref="C34:D34"/>
    <mergeCell ref="E34:F34"/>
    <mergeCell ref="C35:D35"/>
    <mergeCell ref="E35:F35"/>
  </mergeCells>
  <phoneticPr fontId="2"/>
  <conditionalFormatting sqref="T8:T37">
    <cfRule type="expression" dxfId="1" priority="2">
      <formula>$K$8="初"</formula>
    </cfRule>
  </conditionalFormatting>
  <conditionalFormatting sqref="U8:U37">
    <cfRule type="expression" dxfId="0" priority="1">
      <formula>$K$8="外"</formula>
    </cfRule>
  </conditionalFormatting>
  <dataValidations count="5">
    <dataValidation imeMode="hiragana" allowBlank="1" showInputMessage="1" showErrorMessage="1" prompt="&quot;男&quot;_x000a_または_x000a_&quot;女&quot;　で入力" sqref="G8:G37" xr:uid="{00000000-0002-0000-0200-000000000000}"/>
    <dataValidation imeMode="hiragana" allowBlank="1" showInputMessage="1" showErrorMessage="1" prompt="&quot;初&quot;_x000a_または_x000a_&quot;外&quot;　で入力" sqref="K8:K37" xr:uid="{00000000-0002-0000-0200-000001000000}"/>
    <dataValidation imeMode="disabled" allowBlank="1" showInputMessage="1" showErrorMessage="1" sqref="H8:J37" xr:uid="{00000000-0002-0000-0200-000002000000}"/>
    <dataValidation imeMode="off" allowBlank="1" showInputMessage="1" showErrorMessage="1" sqref="O8:U37" xr:uid="{00000000-0002-0000-0200-000003000000}"/>
    <dataValidation allowBlank="1" showInputMessage="1" showErrorMessage="1" prompt="数式による自動入力。" sqref="B4" xr:uid="{00000000-0002-0000-0200-000004000000}"/>
  </dataValidations>
  <pageMargins left="0.7" right="0.7" top="0.75" bottom="0.75" header="0.3" footer="0.3"/>
  <pageSetup paperSize="9" orientation="portrait" horizontalDpi="4294967292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5000000}">
          <x14:formula1>
            <xm:f>リスト!$C$2:$C$3</xm:f>
          </x14:formula1>
          <xm:sqref>L9:L37 N9:N37</xm:sqref>
        </x14:dataValidation>
        <x14:dataValidation type="list" allowBlank="1" showInputMessage="1" showErrorMessage="1" prompt="「有」　「無」_x000a_をリストから選んで_x000a_必ず入力。" xr:uid="{00000000-0002-0000-0200-000006000000}">
          <x14:formula1>
            <xm:f>リスト!$C$2:$C$3</xm:f>
          </x14:formula1>
          <xm:sqref>L8</xm:sqref>
        </x14:dataValidation>
        <x14:dataValidation type="list" allowBlank="1" showInputMessage="1" showErrorMessage="1" prompt="リストから選んで入力。" xr:uid="{00000000-0002-0000-0200-000008000000}">
          <x14:formula1>
            <xm:f>リスト!$C$2:$C$3</xm:f>
          </x14:formula1>
          <xm:sqref>N8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workbookViewId="0">
      <selection activeCell="H7" sqref="H7"/>
    </sheetView>
  </sheetViews>
  <sheetFormatPr defaultRowHeight="13.2" x14ac:dyDescent="0.2"/>
  <cols>
    <col min="1" max="1" width="3.44140625" bestFit="1" customWidth="1"/>
    <col min="2" max="2" width="18.109375" customWidth="1"/>
    <col min="3" max="3" width="9.77734375" customWidth="1"/>
    <col min="4" max="4" width="5.21875" bestFit="1" customWidth="1"/>
    <col min="5" max="6" width="5.21875" customWidth="1"/>
    <col min="7" max="7" width="5.21875" bestFit="1" customWidth="1"/>
    <col min="8" max="8" width="12.33203125" customWidth="1"/>
    <col min="9" max="10" width="5.88671875" customWidth="1"/>
    <col min="11" max="11" width="14" customWidth="1"/>
  </cols>
  <sheetData>
    <row r="1" spans="1:11" ht="22.2" thickBot="1" x14ac:dyDescent="0.25">
      <c r="A1" s="14"/>
      <c r="B1" s="15" t="s">
        <v>25</v>
      </c>
      <c r="C1" s="15" t="s">
        <v>26</v>
      </c>
      <c r="D1" s="15" t="s">
        <v>27</v>
      </c>
      <c r="E1" s="15" t="s">
        <v>22</v>
      </c>
      <c r="F1" s="15" t="s">
        <v>28</v>
      </c>
      <c r="G1" s="15" t="s">
        <v>29</v>
      </c>
      <c r="H1" s="16" t="s">
        <v>30</v>
      </c>
      <c r="I1" s="16" t="s">
        <v>23</v>
      </c>
      <c r="J1" s="17" t="s">
        <v>24</v>
      </c>
      <c r="K1" s="18" t="s">
        <v>31</v>
      </c>
    </row>
    <row r="2" spans="1:11" x14ac:dyDescent="0.2">
      <c r="A2" s="51">
        <v>1</v>
      </c>
      <c r="B2" s="19" t="str">
        <f>IF(入力シート!C8="","",入力シート!C8)</f>
        <v/>
      </c>
      <c r="C2" s="19" t="str">
        <f>IF(入力シート!$B8="","",入力シート!$B$4)</f>
        <v/>
      </c>
      <c r="D2" s="19" t="str">
        <f>IF(入力シート!G8="","",入力シート!G8)</f>
        <v/>
      </c>
      <c r="E2" s="19" t="str">
        <f>IF(入力シート!K8="","",入力シート!K8)</f>
        <v/>
      </c>
      <c r="F2" s="19" t="str">
        <f>IF(入力シート!L8="","",IF(入力シート!L8="無","有",""))</f>
        <v/>
      </c>
      <c r="G2" s="19" t="str">
        <f>IF(入力シート!N8="有","有","")</f>
        <v/>
      </c>
      <c r="H2" s="20" t="str">
        <f>入力シート!P8&amp;"/"&amp;入力シート!Q8&amp;"/"&amp;入力シート!R8</f>
        <v>//</v>
      </c>
      <c r="I2" s="21">
        <f>入力シート!O8</f>
        <v>0</v>
      </c>
      <c r="J2" s="21" t="str">
        <f>IF(G2="有",入力シート!Z8,"")</f>
        <v/>
      </c>
      <c r="K2" s="66" t="str">
        <f>IF(入力シート!T8="",入力シート!U8&amp;"Kg",入力シート!T8)</f>
        <v>Kg</v>
      </c>
    </row>
    <row r="3" spans="1:11" x14ac:dyDescent="0.2">
      <c r="A3" s="52">
        <f>A2+1</f>
        <v>2</v>
      </c>
      <c r="B3" s="53" t="str">
        <f>IF(入力シート!C9="","",入力シート!C9)</f>
        <v/>
      </c>
      <c r="C3" s="53" t="str">
        <f>IF(入力シート!$B9="","",入力シート!$B$4)</f>
        <v/>
      </c>
      <c r="D3" s="53" t="str">
        <f>IF(入力シート!G9="","",入力シート!G9)</f>
        <v/>
      </c>
      <c r="E3" s="53" t="str">
        <f>IF(入力シート!K9="","",入力シート!K9)</f>
        <v/>
      </c>
      <c r="F3" s="53" t="str">
        <f>IF(入力シート!L9="","",IF(入力シート!L9="無","有",""))</f>
        <v/>
      </c>
      <c r="G3" s="53" t="str">
        <f>IF(入力シート!N9="有","有","")</f>
        <v/>
      </c>
      <c r="H3" s="54" t="str">
        <f>入力シート!P9&amp;"/"&amp;入力シート!Q9&amp;"/"&amp;入力シート!R9</f>
        <v>//</v>
      </c>
      <c r="I3" s="55">
        <f>入力シート!O9</f>
        <v>0</v>
      </c>
      <c r="J3" s="55" t="str">
        <f>IF(G3="有",入力シート!Z9,"")</f>
        <v/>
      </c>
      <c r="K3" s="67" t="str">
        <f>IF(入力シート!T9="",入力シート!U9&amp;"Kg",入力シート!T9)</f>
        <v>Kg</v>
      </c>
    </row>
    <row r="4" spans="1:11" x14ac:dyDescent="0.2">
      <c r="A4" s="52">
        <f t="shared" ref="A4:A29" si="0">A3+1</f>
        <v>3</v>
      </c>
      <c r="B4" s="53" t="str">
        <f>IF(入力シート!C10="","",入力シート!C10)</f>
        <v/>
      </c>
      <c r="C4" s="53" t="str">
        <f>IF(入力シート!$B10="","",入力シート!$B$4)</f>
        <v/>
      </c>
      <c r="D4" s="53" t="str">
        <f>IF(入力シート!G10="","",入力シート!G10)</f>
        <v/>
      </c>
      <c r="E4" s="53" t="str">
        <f>IF(入力シート!K10="","",入力シート!K10)</f>
        <v/>
      </c>
      <c r="F4" s="53" t="str">
        <f>IF(入力シート!L10="","",IF(入力シート!L10="無","有",""))</f>
        <v/>
      </c>
      <c r="G4" s="53" t="str">
        <f>IF(入力シート!N10="有","有","")</f>
        <v/>
      </c>
      <c r="H4" s="54" t="str">
        <f>入力シート!P10&amp;"/"&amp;入力シート!Q10&amp;"/"&amp;入力シート!R10</f>
        <v>//</v>
      </c>
      <c r="I4" s="55">
        <f>入力シート!O10</f>
        <v>0</v>
      </c>
      <c r="J4" s="55" t="str">
        <f>IF(G4="有",入力シート!Z10,"")</f>
        <v/>
      </c>
      <c r="K4" s="67" t="str">
        <f>IF(入力シート!T10="",入力シート!U10&amp;"Kg",入力シート!T10)</f>
        <v>Kg</v>
      </c>
    </row>
    <row r="5" spans="1:11" x14ac:dyDescent="0.2">
      <c r="A5" s="52">
        <f t="shared" si="0"/>
        <v>4</v>
      </c>
      <c r="B5" s="53" t="str">
        <f>IF(入力シート!C11="","",入力シート!C11)</f>
        <v/>
      </c>
      <c r="C5" s="53" t="str">
        <f>IF(入力シート!$B11="","",入力シート!$B$4)</f>
        <v/>
      </c>
      <c r="D5" s="53" t="str">
        <f>IF(入力シート!G11="","",入力シート!G11)</f>
        <v/>
      </c>
      <c r="E5" s="53" t="str">
        <f>IF(入力シート!K11="","",入力シート!K11)</f>
        <v/>
      </c>
      <c r="F5" s="53" t="str">
        <f>IF(入力シート!L11="","",IF(入力シート!L11="無","有",""))</f>
        <v/>
      </c>
      <c r="G5" s="53" t="str">
        <f>IF(入力シート!N11="有","有","")</f>
        <v/>
      </c>
      <c r="H5" s="54" t="str">
        <f>入力シート!P11&amp;"/"&amp;入力シート!Q11&amp;"/"&amp;入力シート!R11</f>
        <v>//</v>
      </c>
      <c r="I5" s="55">
        <f>入力シート!O11</f>
        <v>0</v>
      </c>
      <c r="J5" s="55" t="str">
        <f>IF(G5="有",入力シート!Z11,"")</f>
        <v/>
      </c>
      <c r="K5" s="67" t="str">
        <f>IF(入力シート!T11="",入力シート!U11&amp;"Kg",入力シート!T11)</f>
        <v>Kg</v>
      </c>
    </row>
    <row r="6" spans="1:11" x14ac:dyDescent="0.2">
      <c r="A6" s="52">
        <f t="shared" si="0"/>
        <v>5</v>
      </c>
      <c r="B6" s="53" t="str">
        <f>IF(入力シート!C12="","",入力シート!C12)</f>
        <v/>
      </c>
      <c r="C6" s="53" t="str">
        <f>IF(入力シート!$B12="","",入力シート!$B$4)</f>
        <v/>
      </c>
      <c r="D6" s="53" t="str">
        <f>IF(入力シート!G12="","",入力シート!G12)</f>
        <v/>
      </c>
      <c r="E6" s="53" t="str">
        <f>IF(入力シート!K12="","",入力シート!K12)</f>
        <v/>
      </c>
      <c r="F6" s="53" t="str">
        <f>IF(入力シート!L12="","",IF(入力シート!L12="無","有",""))</f>
        <v/>
      </c>
      <c r="G6" s="53" t="str">
        <f>IF(入力シート!N12="有","有","")</f>
        <v/>
      </c>
      <c r="H6" s="54" t="str">
        <f>入力シート!P12&amp;"/"&amp;入力シート!Q12&amp;"/"&amp;入力シート!R12</f>
        <v>//</v>
      </c>
      <c r="I6" s="55">
        <f>入力シート!O12</f>
        <v>0</v>
      </c>
      <c r="J6" s="55" t="str">
        <f>IF(G6="有",入力シート!Z12,"")</f>
        <v/>
      </c>
      <c r="K6" s="67" t="str">
        <f>IF(入力シート!T12="",入力シート!U12&amp;"Kg",入力シート!T12)</f>
        <v>Kg</v>
      </c>
    </row>
    <row r="7" spans="1:11" x14ac:dyDescent="0.2">
      <c r="A7" s="52">
        <f t="shared" si="0"/>
        <v>6</v>
      </c>
      <c r="B7" s="53" t="str">
        <f>IF(入力シート!C13="","",入力シート!C13)</f>
        <v/>
      </c>
      <c r="C7" s="53" t="str">
        <f>IF(入力シート!$B13="","",入力シート!$B$4)</f>
        <v/>
      </c>
      <c r="D7" s="53" t="str">
        <f>IF(入力シート!G13="","",入力シート!G13)</f>
        <v/>
      </c>
      <c r="E7" s="53" t="str">
        <f>IF(入力シート!K13="","",入力シート!K13)</f>
        <v/>
      </c>
      <c r="F7" s="53" t="str">
        <f>IF(入力シート!L13="","",IF(入力シート!L13="無","有",""))</f>
        <v/>
      </c>
      <c r="G7" s="53" t="str">
        <f>IF(入力シート!N13="有","有","")</f>
        <v/>
      </c>
      <c r="H7" s="54" t="str">
        <f>入力シート!P13&amp;"/"&amp;入力シート!Q13&amp;"/"&amp;入力シート!R13</f>
        <v>//</v>
      </c>
      <c r="I7" s="55">
        <f>入力シート!O13</f>
        <v>0</v>
      </c>
      <c r="J7" s="55" t="str">
        <f>IF(G7="有",入力シート!Z13,"")</f>
        <v/>
      </c>
      <c r="K7" s="67" t="str">
        <f>IF(入力シート!T13="",入力シート!U13&amp;"Kg",入力シート!T13)</f>
        <v>Kg</v>
      </c>
    </row>
    <row r="8" spans="1:11" x14ac:dyDescent="0.2">
      <c r="A8" s="52">
        <f t="shared" si="0"/>
        <v>7</v>
      </c>
      <c r="B8" s="53" t="str">
        <f>IF(入力シート!C14="","",入力シート!C14)</f>
        <v/>
      </c>
      <c r="C8" s="53" t="str">
        <f>IF(入力シート!$B14="","",入力シート!$B$4)</f>
        <v/>
      </c>
      <c r="D8" s="53" t="str">
        <f>IF(入力シート!G14="","",入力シート!G14)</f>
        <v/>
      </c>
      <c r="E8" s="53" t="str">
        <f>IF(入力シート!K14="","",入力シート!K14)</f>
        <v/>
      </c>
      <c r="F8" s="53" t="str">
        <f>IF(入力シート!L14="","",IF(入力シート!L14="無","有",""))</f>
        <v/>
      </c>
      <c r="G8" s="53" t="str">
        <f>IF(入力シート!N14="有","有","")</f>
        <v/>
      </c>
      <c r="H8" s="54" t="str">
        <f>入力シート!P14&amp;"/"&amp;入力シート!Q14&amp;"/"&amp;入力シート!R14</f>
        <v>//</v>
      </c>
      <c r="I8" s="55">
        <f>入力シート!O14</f>
        <v>0</v>
      </c>
      <c r="J8" s="55" t="str">
        <f>IF(G8="有",入力シート!Z14,"")</f>
        <v/>
      </c>
      <c r="K8" s="67" t="str">
        <f>IF(入力シート!T14="",入力シート!U14&amp;"Kg",入力シート!T14)</f>
        <v>Kg</v>
      </c>
    </row>
    <row r="9" spans="1:11" x14ac:dyDescent="0.2">
      <c r="A9" s="52">
        <f t="shared" si="0"/>
        <v>8</v>
      </c>
      <c r="B9" s="53" t="str">
        <f>IF(入力シート!C15="","",入力シート!C15)</f>
        <v/>
      </c>
      <c r="C9" s="53" t="str">
        <f>IF(入力シート!$B15="","",入力シート!$B$4)</f>
        <v/>
      </c>
      <c r="D9" s="53" t="str">
        <f>IF(入力シート!G15="","",入力シート!G15)</f>
        <v/>
      </c>
      <c r="E9" s="53" t="str">
        <f>IF(入力シート!K15="","",入力シート!K15)</f>
        <v/>
      </c>
      <c r="F9" s="53" t="str">
        <f>IF(入力シート!L15="","",IF(入力シート!L15="無","有",""))</f>
        <v/>
      </c>
      <c r="G9" s="53" t="str">
        <f>IF(入力シート!N15="有","有","")</f>
        <v/>
      </c>
      <c r="H9" s="54" t="str">
        <f>入力シート!P15&amp;"/"&amp;入力シート!Q15&amp;"/"&amp;入力シート!R15</f>
        <v>//</v>
      </c>
      <c r="I9" s="55">
        <f>入力シート!O15</f>
        <v>0</v>
      </c>
      <c r="J9" s="55" t="str">
        <f>IF(G9="有",入力シート!Z15,"")</f>
        <v/>
      </c>
      <c r="K9" s="67" t="str">
        <f>IF(入力シート!T15="",入力シート!U15&amp;"Kg",入力シート!T15)</f>
        <v>Kg</v>
      </c>
    </row>
    <row r="10" spans="1:11" x14ac:dyDescent="0.2">
      <c r="A10" s="52">
        <f t="shared" si="0"/>
        <v>9</v>
      </c>
      <c r="B10" s="53" t="str">
        <f>IF(入力シート!C16="","",入力シート!C16)</f>
        <v/>
      </c>
      <c r="C10" s="53" t="str">
        <f>IF(入力シート!$B16="","",入力シート!$B$4)</f>
        <v/>
      </c>
      <c r="D10" s="53" t="str">
        <f>IF(入力シート!G16="","",入力シート!G16)</f>
        <v/>
      </c>
      <c r="E10" s="53" t="str">
        <f>IF(入力シート!K16="","",入力シート!K16)</f>
        <v/>
      </c>
      <c r="F10" s="53" t="str">
        <f>IF(入力シート!L16="","",IF(入力シート!L16="無","有",""))</f>
        <v/>
      </c>
      <c r="G10" s="53" t="str">
        <f>IF(入力シート!N16="有","有","")</f>
        <v/>
      </c>
      <c r="H10" s="54" t="str">
        <f>入力シート!P16&amp;"/"&amp;入力シート!Q16&amp;"/"&amp;入力シート!R16</f>
        <v>//</v>
      </c>
      <c r="I10" s="55">
        <f>入力シート!O16</f>
        <v>0</v>
      </c>
      <c r="J10" s="55" t="str">
        <f>IF(G10="有",入力シート!Z16,"")</f>
        <v/>
      </c>
      <c r="K10" s="67" t="str">
        <f>IF(入力シート!T16="",入力シート!U16&amp;"Kg",入力シート!T16)</f>
        <v>Kg</v>
      </c>
    </row>
    <row r="11" spans="1:11" x14ac:dyDescent="0.2">
      <c r="A11" s="52">
        <f t="shared" si="0"/>
        <v>10</v>
      </c>
      <c r="B11" s="53" t="str">
        <f>IF(入力シート!C17="","",入力シート!C17)</f>
        <v/>
      </c>
      <c r="C11" s="53" t="str">
        <f>IF(入力シート!$B17="","",入力シート!$B$4)</f>
        <v/>
      </c>
      <c r="D11" s="53" t="str">
        <f>IF(入力シート!G17="","",入力シート!G17)</f>
        <v/>
      </c>
      <c r="E11" s="53" t="str">
        <f>IF(入力シート!K17="","",入力シート!K17)</f>
        <v/>
      </c>
      <c r="F11" s="53" t="str">
        <f>IF(入力シート!L17="","",IF(入力シート!L17="無","有",""))</f>
        <v/>
      </c>
      <c r="G11" s="53" t="str">
        <f>IF(入力シート!N17="有","有","")</f>
        <v/>
      </c>
      <c r="H11" s="54" t="str">
        <f>入力シート!P17&amp;"/"&amp;入力シート!Q17&amp;"/"&amp;入力シート!R17</f>
        <v>//</v>
      </c>
      <c r="I11" s="55">
        <f>入力シート!O17</f>
        <v>0</v>
      </c>
      <c r="J11" s="55" t="str">
        <f>IF(G11="有",入力シート!Z17,"")</f>
        <v/>
      </c>
      <c r="K11" s="67" t="str">
        <f>IF(入力シート!T17="",入力シート!U17&amp;"Kg",入力シート!T17)</f>
        <v>Kg</v>
      </c>
    </row>
    <row r="12" spans="1:11" x14ac:dyDescent="0.2">
      <c r="A12" s="52">
        <f t="shared" si="0"/>
        <v>11</v>
      </c>
      <c r="B12" s="53" t="str">
        <f>IF(入力シート!C18="","",入力シート!C18)</f>
        <v/>
      </c>
      <c r="C12" s="53" t="str">
        <f>IF(入力シート!$B18="","",入力シート!$B$4)</f>
        <v/>
      </c>
      <c r="D12" s="53" t="str">
        <f>IF(入力シート!G18="","",入力シート!G18)</f>
        <v/>
      </c>
      <c r="E12" s="53" t="str">
        <f>IF(入力シート!K18="","",入力シート!K18)</f>
        <v/>
      </c>
      <c r="F12" s="53" t="str">
        <f>IF(入力シート!L18="","",IF(入力シート!L18="無","有",""))</f>
        <v/>
      </c>
      <c r="G12" s="53" t="str">
        <f>IF(入力シート!N18="有","有","")</f>
        <v/>
      </c>
      <c r="H12" s="54" t="str">
        <f>入力シート!P18&amp;"/"&amp;入力シート!Q18&amp;"/"&amp;入力シート!R18</f>
        <v>//</v>
      </c>
      <c r="I12" s="55">
        <f>入力シート!O18</f>
        <v>0</v>
      </c>
      <c r="J12" s="55" t="str">
        <f>IF(G12="有",入力シート!Z18,"")</f>
        <v/>
      </c>
      <c r="K12" s="67" t="str">
        <f>IF(入力シート!T18="",入力シート!U18&amp;"Kg",入力シート!T18)</f>
        <v>Kg</v>
      </c>
    </row>
    <row r="13" spans="1:11" x14ac:dyDescent="0.2">
      <c r="A13" s="52">
        <f t="shared" si="0"/>
        <v>12</v>
      </c>
      <c r="B13" s="53" t="str">
        <f>IF(入力シート!C19="","",入力シート!C19)</f>
        <v/>
      </c>
      <c r="C13" s="53" t="str">
        <f>IF(入力シート!$B19="","",入力シート!$B$4)</f>
        <v/>
      </c>
      <c r="D13" s="53" t="str">
        <f>IF(入力シート!G19="","",入力シート!G19)</f>
        <v/>
      </c>
      <c r="E13" s="53" t="str">
        <f>IF(入力シート!K19="","",入力シート!K19)</f>
        <v/>
      </c>
      <c r="F13" s="53" t="str">
        <f>IF(入力シート!L19="","",IF(入力シート!L19="無","有",""))</f>
        <v/>
      </c>
      <c r="G13" s="53" t="str">
        <f>IF(入力シート!N19="有","有","")</f>
        <v/>
      </c>
      <c r="H13" s="54" t="str">
        <f>入力シート!P19&amp;"/"&amp;入力シート!Q19&amp;"/"&amp;入力シート!R19</f>
        <v>//</v>
      </c>
      <c r="I13" s="55">
        <f>入力シート!O19</f>
        <v>0</v>
      </c>
      <c r="J13" s="55" t="str">
        <f>IF(G13="有",入力シート!Z19,"")</f>
        <v/>
      </c>
      <c r="K13" s="67" t="str">
        <f>IF(入力シート!T19="",入力シート!U19&amp;"Kg",入力シート!T19)</f>
        <v>Kg</v>
      </c>
    </row>
    <row r="14" spans="1:11" x14ac:dyDescent="0.2">
      <c r="A14" s="52">
        <f t="shared" si="0"/>
        <v>13</v>
      </c>
      <c r="B14" s="53" t="str">
        <f>IF(入力シート!C20="","",入力シート!C20)</f>
        <v/>
      </c>
      <c r="C14" s="53" t="str">
        <f>IF(入力シート!$B20="","",入力シート!$B$4)</f>
        <v/>
      </c>
      <c r="D14" s="53" t="str">
        <f>IF(入力シート!G20="","",入力シート!G20)</f>
        <v/>
      </c>
      <c r="E14" s="53" t="str">
        <f>IF(入力シート!K20="","",入力シート!K20)</f>
        <v/>
      </c>
      <c r="F14" s="53" t="str">
        <f>IF(入力シート!L20="","",IF(入力シート!L20="無","有",""))</f>
        <v/>
      </c>
      <c r="G14" s="53" t="str">
        <f>IF(入力シート!N20="有","有","")</f>
        <v/>
      </c>
      <c r="H14" s="54" t="str">
        <f>入力シート!P20&amp;"/"&amp;入力シート!Q20&amp;"/"&amp;入力シート!R20</f>
        <v>//</v>
      </c>
      <c r="I14" s="55">
        <f>入力シート!O20</f>
        <v>0</v>
      </c>
      <c r="J14" s="55" t="str">
        <f>IF(G14="有",入力シート!Z20,"")</f>
        <v/>
      </c>
      <c r="K14" s="67" t="str">
        <f>IF(入力シート!T20="",入力シート!U20&amp;"Kg",入力シート!T20)</f>
        <v>Kg</v>
      </c>
    </row>
    <row r="15" spans="1:11" x14ac:dyDescent="0.2">
      <c r="A15" s="52">
        <f t="shared" si="0"/>
        <v>14</v>
      </c>
      <c r="B15" s="53" t="str">
        <f>IF(入力シート!C21="","",入力シート!C21)</f>
        <v/>
      </c>
      <c r="C15" s="53" t="str">
        <f>IF(入力シート!$B21="","",入力シート!$B$4)</f>
        <v/>
      </c>
      <c r="D15" s="53" t="str">
        <f>IF(入力シート!G21="","",入力シート!G21)</f>
        <v/>
      </c>
      <c r="E15" s="53" t="str">
        <f>IF(入力シート!K21="","",入力シート!K21)</f>
        <v/>
      </c>
      <c r="F15" s="53" t="str">
        <f>IF(入力シート!L21="","",IF(入力シート!L21="無","有",""))</f>
        <v/>
      </c>
      <c r="G15" s="53" t="str">
        <f>IF(入力シート!N21="有","有","")</f>
        <v/>
      </c>
      <c r="H15" s="54" t="str">
        <f>入力シート!P21&amp;"/"&amp;入力シート!Q21&amp;"/"&amp;入力シート!R21</f>
        <v>//</v>
      </c>
      <c r="I15" s="55">
        <f>入力シート!O21</f>
        <v>0</v>
      </c>
      <c r="J15" s="55" t="str">
        <f>IF(G15="有",入力シート!Z21,"")</f>
        <v/>
      </c>
      <c r="K15" s="67" t="str">
        <f>IF(入力シート!T21="",入力シート!U21&amp;"Kg",入力シート!T21)</f>
        <v>Kg</v>
      </c>
    </row>
    <row r="16" spans="1:11" x14ac:dyDescent="0.2">
      <c r="A16" s="52">
        <f t="shared" si="0"/>
        <v>15</v>
      </c>
      <c r="B16" s="53" t="str">
        <f>IF(入力シート!C22="","",入力シート!C22)</f>
        <v/>
      </c>
      <c r="C16" s="53" t="str">
        <f>IF(入力シート!$B22="","",入力シート!$B$4)</f>
        <v/>
      </c>
      <c r="D16" s="53" t="str">
        <f>IF(入力シート!G22="","",入力シート!G22)</f>
        <v/>
      </c>
      <c r="E16" s="53" t="str">
        <f>IF(入力シート!K22="","",入力シート!K22)</f>
        <v/>
      </c>
      <c r="F16" s="53" t="str">
        <f>IF(入力シート!L22="","",IF(入力シート!L22="無","有",""))</f>
        <v/>
      </c>
      <c r="G16" s="53" t="str">
        <f>IF(入力シート!N22="有","有","")</f>
        <v/>
      </c>
      <c r="H16" s="54" t="str">
        <f>入力シート!P22&amp;"/"&amp;入力シート!Q22&amp;"/"&amp;入力シート!R22</f>
        <v>//</v>
      </c>
      <c r="I16" s="55">
        <f>入力シート!O22</f>
        <v>0</v>
      </c>
      <c r="J16" s="55" t="str">
        <f>IF(G16="有",入力シート!Z22,"")</f>
        <v/>
      </c>
      <c r="K16" s="67" t="str">
        <f>IF(入力シート!T22="",入力シート!U22&amp;"Kg",入力シート!T22)</f>
        <v>Kg</v>
      </c>
    </row>
    <row r="17" spans="1:11" x14ac:dyDescent="0.2">
      <c r="A17" s="52">
        <f t="shared" si="0"/>
        <v>16</v>
      </c>
      <c r="B17" s="53" t="str">
        <f>IF(入力シート!C23="","",入力シート!C23)</f>
        <v/>
      </c>
      <c r="C17" s="53" t="str">
        <f>IF(入力シート!$B23="","",入力シート!$B$4)</f>
        <v/>
      </c>
      <c r="D17" s="53" t="str">
        <f>IF(入力シート!G23="","",入力シート!G23)</f>
        <v/>
      </c>
      <c r="E17" s="53" t="str">
        <f>IF(入力シート!K23="","",入力シート!K23)</f>
        <v/>
      </c>
      <c r="F17" s="53" t="str">
        <f>IF(入力シート!L23="","",IF(入力シート!L23="無","有",""))</f>
        <v/>
      </c>
      <c r="G17" s="53" t="str">
        <f>IF(入力シート!N23="有","有","")</f>
        <v/>
      </c>
      <c r="H17" s="54" t="str">
        <f>入力シート!P23&amp;"/"&amp;入力シート!Q23&amp;"/"&amp;入力シート!R23</f>
        <v>//</v>
      </c>
      <c r="I17" s="55">
        <f>入力シート!O23</f>
        <v>0</v>
      </c>
      <c r="J17" s="55" t="str">
        <f>IF(G17="有",入力シート!Z23,"")</f>
        <v/>
      </c>
      <c r="K17" s="67" t="str">
        <f>IF(入力シート!T23="",入力シート!U23&amp;"Kg",入力シート!T23)</f>
        <v>Kg</v>
      </c>
    </row>
    <row r="18" spans="1:11" x14ac:dyDescent="0.2">
      <c r="A18" s="52">
        <f t="shared" si="0"/>
        <v>17</v>
      </c>
      <c r="B18" s="53" t="str">
        <f>IF(入力シート!C24="","",入力シート!C24)</f>
        <v/>
      </c>
      <c r="C18" s="53" t="str">
        <f>IF(入力シート!$B24="","",入力シート!$B$4)</f>
        <v/>
      </c>
      <c r="D18" s="53" t="str">
        <f>IF(入力シート!G24="","",入力シート!G24)</f>
        <v/>
      </c>
      <c r="E18" s="53" t="str">
        <f>IF(入力シート!K24="","",入力シート!K24)</f>
        <v/>
      </c>
      <c r="F18" s="53" t="str">
        <f>IF(入力シート!L24="","",IF(入力シート!L24="無","有",""))</f>
        <v/>
      </c>
      <c r="G18" s="53" t="str">
        <f>IF(入力シート!N24="有","有","")</f>
        <v/>
      </c>
      <c r="H18" s="54" t="str">
        <f>入力シート!P24&amp;"/"&amp;入力シート!Q24&amp;"/"&amp;入力シート!R24</f>
        <v>//</v>
      </c>
      <c r="I18" s="55">
        <f>入力シート!O24</f>
        <v>0</v>
      </c>
      <c r="J18" s="55" t="str">
        <f>IF(G18="有",入力シート!Z24,"")</f>
        <v/>
      </c>
      <c r="K18" s="67" t="str">
        <f>IF(入力シート!T24="",入力シート!U24&amp;"Kg",入力シート!T24)</f>
        <v>Kg</v>
      </c>
    </row>
    <row r="19" spans="1:11" x14ac:dyDescent="0.2">
      <c r="A19" s="52">
        <f t="shared" si="0"/>
        <v>18</v>
      </c>
      <c r="B19" s="53" t="str">
        <f>IF(入力シート!C25="","",入力シート!C25)</f>
        <v/>
      </c>
      <c r="C19" s="53" t="str">
        <f>IF(入力シート!$B25="","",入力シート!$B$4)</f>
        <v/>
      </c>
      <c r="D19" s="53" t="str">
        <f>IF(入力シート!G25="","",入力シート!G25)</f>
        <v/>
      </c>
      <c r="E19" s="53" t="str">
        <f>IF(入力シート!K25="","",入力シート!K25)</f>
        <v/>
      </c>
      <c r="F19" s="53" t="str">
        <f>IF(入力シート!L25="","",IF(入力シート!L25="無","有",""))</f>
        <v/>
      </c>
      <c r="G19" s="53" t="str">
        <f>IF(入力シート!N25="有","有","")</f>
        <v/>
      </c>
      <c r="H19" s="54" t="str">
        <f>入力シート!P25&amp;"/"&amp;入力シート!Q25&amp;"/"&amp;入力シート!R25</f>
        <v>//</v>
      </c>
      <c r="I19" s="55">
        <f>入力シート!O25</f>
        <v>0</v>
      </c>
      <c r="J19" s="55" t="str">
        <f>IF(G19="有",入力シート!Z25,"")</f>
        <v/>
      </c>
      <c r="K19" s="67" t="str">
        <f>IF(入力シート!T25="",入力シート!U25&amp;"Kg",入力シート!T25)</f>
        <v>Kg</v>
      </c>
    </row>
    <row r="20" spans="1:11" x14ac:dyDescent="0.2">
      <c r="A20" s="52">
        <f t="shared" si="0"/>
        <v>19</v>
      </c>
      <c r="B20" s="53" t="str">
        <f>IF(入力シート!C26="","",入力シート!C26)</f>
        <v/>
      </c>
      <c r="C20" s="53" t="str">
        <f>IF(入力シート!$B26="","",入力シート!$B$4)</f>
        <v/>
      </c>
      <c r="D20" s="53" t="str">
        <f>IF(入力シート!G26="","",入力シート!G26)</f>
        <v/>
      </c>
      <c r="E20" s="53" t="str">
        <f>IF(入力シート!K26="","",入力シート!K26)</f>
        <v/>
      </c>
      <c r="F20" s="53" t="str">
        <f>IF(入力シート!L26="","",IF(入力シート!L26="無","有",""))</f>
        <v/>
      </c>
      <c r="G20" s="53" t="str">
        <f>IF(入力シート!N26="有","有","")</f>
        <v/>
      </c>
      <c r="H20" s="54" t="str">
        <f>入力シート!P26&amp;"/"&amp;入力シート!Q26&amp;"/"&amp;入力シート!R26</f>
        <v>//</v>
      </c>
      <c r="I20" s="55">
        <f>入力シート!O26</f>
        <v>0</v>
      </c>
      <c r="J20" s="55" t="str">
        <f>IF(G20="有",入力シート!Z26,"")</f>
        <v/>
      </c>
      <c r="K20" s="67" t="str">
        <f>IF(入力シート!T26="",入力シート!U26&amp;"Kg",入力シート!T26)</f>
        <v>Kg</v>
      </c>
    </row>
    <row r="21" spans="1:11" x14ac:dyDescent="0.2">
      <c r="A21" s="52">
        <f t="shared" si="0"/>
        <v>20</v>
      </c>
      <c r="B21" s="53" t="str">
        <f>IF(入力シート!C27="","",入力シート!C27)</f>
        <v/>
      </c>
      <c r="C21" s="53" t="str">
        <f>IF(入力シート!$B27="","",入力シート!$B$4)</f>
        <v/>
      </c>
      <c r="D21" s="53" t="str">
        <f>IF(入力シート!G27="","",入力シート!G27)</f>
        <v/>
      </c>
      <c r="E21" s="53" t="str">
        <f>IF(入力シート!K27="","",入力シート!K27)</f>
        <v/>
      </c>
      <c r="F21" s="53" t="str">
        <f>IF(入力シート!L27="","",IF(入力シート!L27="無","有",""))</f>
        <v/>
      </c>
      <c r="G21" s="53" t="str">
        <f>IF(入力シート!N27="有","有","")</f>
        <v/>
      </c>
      <c r="H21" s="54" t="str">
        <f>入力シート!P27&amp;"/"&amp;入力シート!Q27&amp;"/"&amp;入力シート!R27</f>
        <v>//</v>
      </c>
      <c r="I21" s="55">
        <f>入力シート!O27</f>
        <v>0</v>
      </c>
      <c r="J21" s="55" t="str">
        <f>IF(G21="有",入力シート!Z27,"")</f>
        <v/>
      </c>
      <c r="K21" s="67" t="str">
        <f>IF(入力シート!T27="",入力シート!U27&amp;"Kg",入力シート!T27)</f>
        <v>Kg</v>
      </c>
    </row>
    <row r="22" spans="1:11" x14ac:dyDescent="0.2">
      <c r="A22" s="52">
        <f t="shared" si="0"/>
        <v>21</v>
      </c>
      <c r="B22" s="53" t="str">
        <f>IF(入力シート!C28="","",入力シート!C28)</f>
        <v/>
      </c>
      <c r="C22" s="53" t="str">
        <f>IF(入力シート!$B28="","",入力シート!$B$4)</f>
        <v/>
      </c>
      <c r="D22" s="53" t="str">
        <f>IF(入力シート!G28="","",入力シート!G28)</f>
        <v/>
      </c>
      <c r="E22" s="53" t="str">
        <f>IF(入力シート!K28="","",入力シート!K28)</f>
        <v/>
      </c>
      <c r="F22" s="53" t="str">
        <f>IF(入力シート!L28="","",IF(入力シート!L28="無","有",""))</f>
        <v/>
      </c>
      <c r="G22" s="53" t="str">
        <f>IF(入力シート!N28="有","有","")</f>
        <v/>
      </c>
      <c r="H22" s="54" t="str">
        <f>入力シート!P28&amp;"/"&amp;入力シート!Q28&amp;"/"&amp;入力シート!R28</f>
        <v>//</v>
      </c>
      <c r="I22" s="55">
        <f>入力シート!O28</f>
        <v>0</v>
      </c>
      <c r="J22" s="55" t="str">
        <f>IF(G22="有",入力シート!Z28,"")</f>
        <v/>
      </c>
      <c r="K22" s="67" t="str">
        <f>IF(入力シート!T28="",入力シート!U28&amp;"Kg",入力シート!T28)</f>
        <v>Kg</v>
      </c>
    </row>
    <row r="23" spans="1:11" x14ac:dyDescent="0.2">
      <c r="A23" s="52">
        <f t="shared" si="0"/>
        <v>22</v>
      </c>
      <c r="B23" s="53" t="str">
        <f>IF(入力シート!C29="","",入力シート!C29)</f>
        <v/>
      </c>
      <c r="C23" s="53" t="str">
        <f>IF(入力シート!$B29="","",入力シート!$B$4)</f>
        <v/>
      </c>
      <c r="D23" s="53" t="str">
        <f>IF(入力シート!G29="","",入力シート!G29)</f>
        <v/>
      </c>
      <c r="E23" s="53" t="str">
        <f>IF(入力シート!K29="","",入力シート!K29)</f>
        <v/>
      </c>
      <c r="F23" s="53" t="str">
        <f>IF(入力シート!L29="","",IF(入力シート!L29="無","有",""))</f>
        <v/>
      </c>
      <c r="G23" s="53" t="str">
        <f>IF(入力シート!N29="有","有","")</f>
        <v/>
      </c>
      <c r="H23" s="54" t="str">
        <f>入力シート!P29&amp;"/"&amp;入力シート!Q29&amp;"/"&amp;入力シート!R29</f>
        <v>//</v>
      </c>
      <c r="I23" s="55">
        <f>入力シート!O29</f>
        <v>0</v>
      </c>
      <c r="J23" s="55" t="str">
        <f>IF(G23="有",入力シート!Z29,"")</f>
        <v/>
      </c>
      <c r="K23" s="67" t="str">
        <f>IF(入力シート!T29="",入力シート!U29&amp;"Kg",入力シート!T29)</f>
        <v>Kg</v>
      </c>
    </row>
    <row r="24" spans="1:11" x14ac:dyDescent="0.2">
      <c r="A24" s="52">
        <f t="shared" si="0"/>
        <v>23</v>
      </c>
      <c r="B24" s="53" t="str">
        <f>IF(入力シート!C30="","",入力シート!C30)</f>
        <v/>
      </c>
      <c r="C24" s="53" t="str">
        <f>IF(入力シート!$B30="","",入力シート!$B$4)</f>
        <v/>
      </c>
      <c r="D24" s="53" t="str">
        <f>IF(入力シート!G30="","",入力シート!G30)</f>
        <v/>
      </c>
      <c r="E24" s="53" t="str">
        <f>IF(入力シート!K30="","",入力シート!K30)</f>
        <v/>
      </c>
      <c r="F24" s="53" t="str">
        <f>IF(入力シート!L30="","",IF(入力シート!L30="無","有",""))</f>
        <v/>
      </c>
      <c r="G24" s="53" t="str">
        <f>IF(入力シート!N30="有","有","")</f>
        <v/>
      </c>
      <c r="H24" s="54" t="str">
        <f>入力シート!P30&amp;"/"&amp;入力シート!Q30&amp;"/"&amp;入力シート!R30</f>
        <v>//</v>
      </c>
      <c r="I24" s="55">
        <f>入力シート!O30</f>
        <v>0</v>
      </c>
      <c r="J24" s="55" t="str">
        <f>IF(G24="有",入力シート!Z30,"")</f>
        <v/>
      </c>
      <c r="K24" s="67" t="str">
        <f>IF(入力シート!T30="",入力シート!U30&amp;"Kg",入力シート!T30)</f>
        <v>Kg</v>
      </c>
    </row>
    <row r="25" spans="1:11" x14ac:dyDescent="0.2">
      <c r="A25" s="52">
        <f t="shared" si="0"/>
        <v>24</v>
      </c>
      <c r="B25" s="53" t="str">
        <f>IF(入力シート!C31="","",入力シート!C31)</f>
        <v/>
      </c>
      <c r="C25" s="53" t="str">
        <f>IF(入力シート!$B31="","",入力シート!$B$4)</f>
        <v/>
      </c>
      <c r="D25" s="53" t="str">
        <f>IF(入力シート!G31="","",入力シート!G31)</f>
        <v/>
      </c>
      <c r="E25" s="53" t="str">
        <f>IF(入力シート!K31="","",入力シート!K31)</f>
        <v/>
      </c>
      <c r="F25" s="53" t="str">
        <f>IF(入力シート!L31="","",IF(入力シート!L31="無","有",""))</f>
        <v/>
      </c>
      <c r="G25" s="53" t="str">
        <f>IF(入力シート!N31="有","有","")</f>
        <v/>
      </c>
      <c r="H25" s="54" t="str">
        <f>入力シート!P31&amp;"/"&amp;入力シート!Q31&amp;"/"&amp;入力シート!R31</f>
        <v>//</v>
      </c>
      <c r="I25" s="55">
        <f>入力シート!O31</f>
        <v>0</v>
      </c>
      <c r="J25" s="55" t="str">
        <f>IF(G25="有",入力シート!Z31,"")</f>
        <v/>
      </c>
      <c r="K25" s="67" t="str">
        <f>IF(入力シート!T31="",入力シート!U31&amp;"Kg",入力シート!T31)</f>
        <v>Kg</v>
      </c>
    </row>
    <row r="26" spans="1:11" x14ac:dyDescent="0.2">
      <c r="A26" s="52">
        <f t="shared" si="0"/>
        <v>25</v>
      </c>
      <c r="B26" s="53" t="str">
        <f>IF(入力シート!C32="","",入力シート!C32)</f>
        <v/>
      </c>
      <c r="C26" s="53" t="str">
        <f>IF(入力シート!$B32="","",入力シート!$B$4)</f>
        <v/>
      </c>
      <c r="D26" s="53" t="str">
        <f>IF(入力シート!G32="","",入力シート!G32)</f>
        <v/>
      </c>
      <c r="E26" s="53" t="str">
        <f>IF(入力シート!K32="","",入力シート!K32)</f>
        <v/>
      </c>
      <c r="F26" s="53" t="str">
        <f>IF(入力シート!L32="","",IF(入力シート!L32="無","有",""))</f>
        <v/>
      </c>
      <c r="G26" s="53" t="str">
        <f>IF(入力シート!N32="有","有","")</f>
        <v/>
      </c>
      <c r="H26" s="54" t="str">
        <f>入力シート!P32&amp;"/"&amp;入力シート!Q32&amp;"/"&amp;入力シート!R32</f>
        <v>//</v>
      </c>
      <c r="I26" s="55">
        <f>入力シート!O32</f>
        <v>0</v>
      </c>
      <c r="J26" s="55" t="str">
        <f>IF(G26="有",入力シート!Z32,"")</f>
        <v/>
      </c>
      <c r="K26" s="67" t="str">
        <f>IF(入力シート!T32="",入力シート!U32&amp;"Kg",入力シート!T32)</f>
        <v>Kg</v>
      </c>
    </row>
    <row r="27" spans="1:11" x14ac:dyDescent="0.2">
      <c r="A27" s="52">
        <f t="shared" si="0"/>
        <v>26</v>
      </c>
      <c r="B27" s="53" t="str">
        <f>IF(入力シート!C33="","",入力シート!C33)</f>
        <v/>
      </c>
      <c r="C27" s="53" t="str">
        <f>IF(入力シート!$B33="","",入力シート!$B$4)</f>
        <v/>
      </c>
      <c r="D27" s="53" t="str">
        <f>IF(入力シート!G33="","",入力シート!G33)</f>
        <v/>
      </c>
      <c r="E27" s="53" t="str">
        <f>IF(入力シート!K33="","",入力シート!K33)</f>
        <v/>
      </c>
      <c r="F27" s="53" t="str">
        <f>IF(入力シート!L33="","",IF(入力シート!L33="無","有",""))</f>
        <v/>
      </c>
      <c r="G27" s="53" t="str">
        <f>IF(入力シート!N33="有","有","")</f>
        <v/>
      </c>
      <c r="H27" s="54" t="str">
        <f>入力シート!P33&amp;"/"&amp;入力シート!Q33&amp;"/"&amp;入力シート!R33</f>
        <v>//</v>
      </c>
      <c r="I27" s="55">
        <f>入力シート!O33</f>
        <v>0</v>
      </c>
      <c r="J27" s="55" t="str">
        <f>IF(G27="有",入力シート!Z33,"")</f>
        <v/>
      </c>
      <c r="K27" s="67" t="str">
        <f>IF(入力シート!T33="",入力シート!U33&amp;"Kg",入力シート!T33)</f>
        <v>Kg</v>
      </c>
    </row>
    <row r="28" spans="1:11" x14ac:dyDescent="0.2">
      <c r="A28" s="52">
        <f t="shared" si="0"/>
        <v>27</v>
      </c>
      <c r="B28" s="53" t="str">
        <f>IF(入力シート!C34="","",入力シート!C34)</f>
        <v/>
      </c>
      <c r="C28" s="53" t="str">
        <f>IF(入力シート!$B34="","",入力シート!$B$4)</f>
        <v/>
      </c>
      <c r="D28" s="53" t="str">
        <f>IF(入力シート!G34="","",入力シート!G34)</f>
        <v/>
      </c>
      <c r="E28" s="53" t="str">
        <f>IF(入力シート!K34="","",入力シート!K34)</f>
        <v/>
      </c>
      <c r="F28" s="53" t="str">
        <f>IF(入力シート!L34="","",IF(入力シート!L34="無","有",""))</f>
        <v/>
      </c>
      <c r="G28" s="53" t="str">
        <f>IF(入力シート!N34="有","有","")</f>
        <v/>
      </c>
      <c r="H28" s="54" t="str">
        <f>入力シート!P34&amp;"/"&amp;入力シート!Q34&amp;"/"&amp;入力シート!R34</f>
        <v>//</v>
      </c>
      <c r="I28" s="55">
        <f>入力シート!O34</f>
        <v>0</v>
      </c>
      <c r="J28" s="55" t="str">
        <f>IF(G28="有",入力シート!Z34,"")</f>
        <v/>
      </c>
      <c r="K28" s="67" t="str">
        <f>IF(入力シート!T34="",入力シート!U34&amp;"Kg",入力シート!T34)</f>
        <v>Kg</v>
      </c>
    </row>
    <row r="29" spans="1:11" x14ac:dyDescent="0.2">
      <c r="A29" s="52">
        <f t="shared" si="0"/>
        <v>28</v>
      </c>
      <c r="B29" s="53" t="str">
        <f>IF(入力シート!C35="","",入力シート!C35)</f>
        <v/>
      </c>
      <c r="C29" s="53" t="str">
        <f>IF(入力シート!$B35="","",入力シート!$B$4)</f>
        <v/>
      </c>
      <c r="D29" s="53" t="str">
        <f>IF(入力シート!G35="","",入力シート!G35)</f>
        <v/>
      </c>
      <c r="E29" s="53" t="str">
        <f>IF(入力シート!K35="","",入力シート!K35)</f>
        <v/>
      </c>
      <c r="F29" s="53" t="str">
        <f>IF(入力シート!L35="","",IF(入力シート!L35="無","有",""))</f>
        <v/>
      </c>
      <c r="G29" s="53" t="str">
        <f>IF(入力シート!N35="有","有","")</f>
        <v/>
      </c>
      <c r="H29" s="54" t="str">
        <f>入力シート!P35&amp;"/"&amp;入力シート!Q35&amp;"/"&amp;入力シート!R35</f>
        <v>//</v>
      </c>
      <c r="I29" s="55">
        <f>入力シート!O35</f>
        <v>0</v>
      </c>
      <c r="J29" s="55" t="str">
        <f>IF(G29="有",入力シート!Z35,"")</f>
        <v/>
      </c>
      <c r="K29" s="67" t="str">
        <f>IF(入力シート!T35="",入力シート!U35&amp;"Kg",入力シート!T35)</f>
        <v>Kg</v>
      </c>
    </row>
    <row r="30" spans="1:11" x14ac:dyDescent="0.2">
      <c r="A30" s="52">
        <f t="shared" ref="A30:A31" si="1">A29+1</f>
        <v>29</v>
      </c>
      <c r="B30" s="53" t="str">
        <f>IF(入力シート!C36="","",入力シート!C36)</f>
        <v/>
      </c>
      <c r="C30" s="53" t="str">
        <f>IF(入力シート!$B36="","",入力シート!$B$4)</f>
        <v/>
      </c>
      <c r="D30" s="53" t="str">
        <f>IF(入力シート!G36="","",入力シート!G36)</f>
        <v/>
      </c>
      <c r="E30" s="53" t="str">
        <f>IF(入力シート!K36="","",入力シート!K36)</f>
        <v/>
      </c>
      <c r="F30" s="53" t="str">
        <f>IF(入力シート!L36="","",IF(入力シート!L36="無","有",""))</f>
        <v/>
      </c>
      <c r="G30" s="53" t="str">
        <f>IF(入力シート!N36="有","有","")</f>
        <v/>
      </c>
      <c r="H30" s="54" t="str">
        <f>入力シート!P36&amp;"/"&amp;入力シート!Q36&amp;"/"&amp;入力シート!R36</f>
        <v>//</v>
      </c>
      <c r="I30" s="55">
        <f>入力シート!O36</f>
        <v>0</v>
      </c>
      <c r="J30" s="55" t="str">
        <f>IF(G30="有",入力シート!Z36,"")</f>
        <v/>
      </c>
      <c r="K30" s="67" t="str">
        <f>IF(入力シート!T36="",入力シート!U36&amp;"Kg",入力シート!T36)</f>
        <v>Kg</v>
      </c>
    </row>
    <row r="31" spans="1:11" ht="13.8" thickBot="1" x14ac:dyDescent="0.25">
      <c r="A31" s="56">
        <f t="shared" si="1"/>
        <v>30</v>
      </c>
      <c r="B31" s="57" t="str">
        <f>IF(入力シート!C37="","",入力シート!C37)</f>
        <v/>
      </c>
      <c r="C31" s="57" t="str">
        <f>IF(入力シート!$B37="","",入力シート!$B$4)</f>
        <v/>
      </c>
      <c r="D31" s="57" t="str">
        <f>IF(入力シート!G37="","",入力シート!G37)</f>
        <v/>
      </c>
      <c r="E31" s="57" t="str">
        <f>IF(入力シート!K37="","",入力シート!K37)</f>
        <v/>
      </c>
      <c r="F31" s="57" t="str">
        <f>IF(入力シート!L37="","",IF(入力シート!L37="無","有",""))</f>
        <v/>
      </c>
      <c r="G31" s="57" t="str">
        <f>IF(入力シート!N37="有","有","")</f>
        <v/>
      </c>
      <c r="H31" s="58" t="str">
        <f>入力シート!P37&amp;"/"&amp;入力シート!Q37&amp;"/"&amp;入力シート!R37</f>
        <v>//</v>
      </c>
      <c r="I31" s="59">
        <f>入力シート!O37</f>
        <v>0</v>
      </c>
      <c r="J31" s="59" t="str">
        <f>IF(G31="有",入力シート!Z37,"")</f>
        <v/>
      </c>
      <c r="K31" s="68" t="str">
        <f>IF(入力シート!T37="",入力シート!U37&amp;"Kg",入力シート!T37)</f>
        <v>Kg</v>
      </c>
    </row>
  </sheetData>
  <sheetProtection sheet="1" objects="1" scenarios="1"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4"/>
  <sheetViews>
    <sheetView workbookViewId="0">
      <selection activeCell="L5" sqref="L5"/>
    </sheetView>
  </sheetViews>
  <sheetFormatPr defaultRowHeight="13.2" x14ac:dyDescent="0.2"/>
  <cols>
    <col min="1" max="1" width="3.109375" customWidth="1"/>
    <col min="2" max="4" width="10.6640625" customWidth="1"/>
    <col min="5" max="5" width="7.6640625" customWidth="1"/>
    <col min="6" max="7" width="10.6640625" customWidth="1"/>
    <col min="8" max="8" width="14.6640625" customWidth="1"/>
    <col min="9" max="9" width="2.88671875" customWidth="1"/>
  </cols>
  <sheetData>
    <row r="1" spans="2:8" ht="13.8" thickBot="1" x14ac:dyDescent="0.25">
      <c r="D1" s="22"/>
    </row>
    <row r="2" spans="2:8" ht="40.049999999999997" customHeight="1" x14ac:dyDescent="0.2">
      <c r="B2" s="214" t="s">
        <v>32</v>
      </c>
      <c r="C2" s="215"/>
      <c r="D2" s="215"/>
      <c r="E2" s="215"/>
      <c r="F2" s="215"/>
      <c r="G2" s="215"/>
      <c r="H2" s="216"/>
    </row>
    <row r="3" spans="2:8" x14ac:dyDescent="0.2">
      <c r="B3" s="23"/>
      <c r="C3" s="13"/>
      <c r="D3" s="24"/>
      <c r="E3" s="13"/>
      <c r="F3" s="13"/>
      <c r="G3" s="217" t="s">
        <v>526</v>
      </c>
      <c r="H3" s="218"/>
    </row>
    <row r="4" spans="2:8" ht="30" customHeight="1" x14ac:dyDescent="0.2">
      <c r="B4" s="219" t="str">
        <f>一覧!C2</f>
        <v/>
      </c>
      <c r="C4" s="220"/>
      <c r="D4" s="25" t="s">
        <v>33</v>
      </c>
      <c r="E4" s="26" t="s">
        <v>34</v>
      </c>
      <c r="F4" s="13"/>
      <c r="G4" s="13"/>
      <c r="H4" s="27"/>
    </row>
    <row r="5" spans="2:8" ht="16.2" x14ac:dyDescent="0.2">
      <c r="B5" s="28"/>
      <c r="C5" s="29"/>
      <c r="D5" s="25"/>
      <c r="E5" s="26"/>
      <c r="F5" s="13"/>
      <c r="G5" s="13"/>
      <c r="H5" s="27"/>
    </row>
    <row r="6" spans="2:8" ht="33" x14ac:dyDescent="0.2">
      <c r="B6" s="23"/>
      <c r="C6" s="221" t="str">
        <f>"金　"&amp;E8*2000+E9*2000&amp;"円　"&amp;"也"</f>
        <v>金　0円　也</v>
      </c>
      <c r="D6" s="221"/>
      <c r="E6" s="221"/>
      <c r="F6" s="221"/>
      <c r="G6" s="221"/>
      <c r="H6" s="27"/>
    </row>
    <row r="7" spans="2:8" ht="13.8" thickBot="1" x14ac:dyDescent="0.25">
      <c r="B7" s="23"/>
      <c r="C7" s="13"/>
      <c r="D7" s="24"/>
      <c r="E7" s="13"/>
      <c r="F7" s="13"/>
      <c r="G7" s="13"/>
      <c r="H7" s="27"/>
    </row>
    <row r="8" spans="2:8" ht="20.100000000000001" customHeight="1" thickBot="1" x14ac:dyDescent="0.25">
      <c r="B8" s="23"/>
      <c r="C8" s="222" t="s">
        <v>35</v>
      </c>
      <c r="D8" s="222"/>
      <c r="E8" s="30">
        <f>COUNTIF(入力シート!N8:N37,"有")</f>
        <v>0</v>
      </c>
      <c r="F8" s="13" t="s">
        <v>36</v>
      </c>
      <c r="G8" s="13"/>
      <c r="H8" s="27"/>
    </row>
    <row r="9" spans="2:8" ht="20.100000000000001" customHeight="1" thickBot="1" x14ac:dyDescent="0.25">
      <c r="B9" s="23"/>
      <c r="C9" s="222" t="s">
        <v>37</v>
      </c>
      <c r="D9" s="222"/>
      <c r="E9" s="30">
        <f>COUNTIF(入力シート!L8:L37,"無")</f>
        <v>0</v>
      </c>
      <c r="F9" s="13" t="s">
        <v>36</v>
      </c>
      <c r="G9" s="13"/>
      <c r="H9" s="27"/>
    </row>
    <row r="10" spans="2:8" x14ac:dyDescent="0.2">
      <c r="B10" s="23"/>
      <c r="C10" s="13"/>
      <c r="D10" s="24"/>
      <c r="E10" s="13"/>
      <c r="F10" s="13"/>
      <c r="G10" s="13"/>
      <c r="H10" s="27"/>
    </row>
    <row r="11" spans="2:8" ht="20.100000000000001" customHeight="1" x14ac:dyDescent="0.2">
      <c r="B11" s="23"/>
      <c r="C11" s="211" t="s">
        <v>38</v>
      </c>
      <c r="D11" s="211"/>
      <c r="E11" s="211"/>
      <c r="F11" s="211"/>
      <c r="G11" s="211"/>
      <c r="H11" s="27"/>
    </row>
    <row r="12" spans="2:8" ht="14.4" x14ac:dyDescent="0.2">
      <c r="B12" s="23"/>
      <c r="C12" s="31"/>
      <c r="D12" s="31"/>
      <c r="E12" s="31"/>
      <c r="F12" s="31"/>
      <c r="G12" s="31"/>
      <c r="H12" s="27"/>
    </row>
    <row r="13" spans="2:8" ht="30" customHeight="1" thickBot="1" x14ac:dyDescent="0.25">
      <c r="B13" s="32"/>
      <c r="C13" s="33"/>
      <c r="D13" s="34"/>
      <c r="E13" s="212" t="s">
        <v>39</v>
      </c>
      <c r="F13" s="212"/>
      <c r="G13" s="212"/>
      <c r="H13" s="213"/>
    </row>
    <row r="14" spans="2:8" x14ac:dyDescent="0.2">
      <c r="D14" s="22"/>
    </row>
  </sheetData>
  <mergeCells count="8">
    <mergeCell ref="C11:G11"/>
    <mergeCell ref="E13:H13"/>
    <mergeCell ref="B2:H2"/>
    <mergeCell ref="G3:H3"/>
    <mergeCell ref="B4:C4"/>
    <mergeCell ref="C6:G6"/>
    <mergeCell ref="C8:D8"/>
    <mergeCell ref="C9:D9"/>
  </mergeCells>
  <phoneticPr fontId="2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リスト</vt:lpstr>
      <vt:lpstr>申込手順</vt:lpstr>
      <vt:lpstr>入力シート</vt:lpstr>
      <vt:lpstr>一覧</vt:lpstr>
      <vt:lpstr>領収書</vt:lpstr>
      <vt:lpstr>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</dc:creator>
  <cp:lastModifiedBy>Kazu</cp:lastModifiedBy>
  <cp:lastPrinted>2017-07-21T05:32:58Z</cp:lastPrinted>
  <dcterms:created xsi:type="dcterms:W3CDTF">2017-07-18T00:02:41Z</dcterms:created>
  <dcterms:modified xsi:type="dcterms:W3CDTF">2019-08-14T23:00:01Z</dcterms:modified>
</cp:coreProperties>
</file>